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jno\Desktop\"/>
    </mc:Choice>
  </mc:AlternateContent>
  <xr:revisionPtr revIDLastSave="0" documentId="8_{7F75DCCB-2709-48B1-8C07-11E91A88FCB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1 Pol" sheetId="12" r:id="rId4"/>
    <sheet name="02 02 Pol" sheetId="13" r:id="rId5"/>
    <sheet name="02 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_xlnm.Print_Titles" localSheetId="4">'02 02 Pol'!$1:$7</definedName>
    <definedName name="_xlnm.Print_Titles" localSheetId="5">'02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Pol'!$A$1:$X$620</definedName>
    <definedName name="_xlnm.Print_Area" localSheetId="4">'02 02 Pol'!$A$1:$X$102</definedName>
    <definedName name="_xlnm.Print_Area" localSheetId="5">'02 03 Pol'!$A$1:$X$50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I44" i="1" s="1"/>
  <c r="F44" i="1"/>
  <c r="G43" i="1"/>
  <c r="F43" i="1"/>
  <c r="I43" i="1" s="1"/>
  <c r="G42" i="1"/>
  <c r="F42" i="1"/>
  <c r="G41" i="1"/>
  <c r="F41" i="1"/>
  <c r="G39" i="1"/>
  <c r="F39" i="1"/>
  <c r="G49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G10" i="14"/>
  <c r="M10" i="14" s="1"/>
  <c r="I10" i="14"/>
  <c r="K10" i="14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I13" i="14"/>
  <c r="K13" i="14"/>
  <c r="M13" i="14"/>
  <c r="O13" i="14"/>
  <c r="Q13" i="14"/>
  <c r="V13" i="14"/>
  <c r="V8" i="14" s="1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G16" i="14"/>
  <c r="G8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Q21" i="14"/>
  <c r="V21" i="14"/>
  <c r="O22" i="14"/>
  <c r="V22" i="14"/>
  <c r="G23" i="14"/>
  <c r="I23" i="14"/>
  <c r="I22" i="14" s="1"/>
  <c r="K23" i="14"/>
  <c r="K22" i="14" s="1"/>
  <c r="M23" i="14"/>
  <c r="O23" i="14"/>
  <c r="Q23" i="14"/>
  <c r="Q22" i="14" s="1"/>
  <c r="V23" i="14"/>
  <c r="G24" i="14"/>
  <c r="G22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G27" i="14"/>
  <c r="I27" i="14"/>
  <c r="I26" i="14" s="1"/>
  <c r="K27" i="14"/>
  <c r="M27" i="14"/>
  <c r="M26" i="14" s="1"/>
  <c r="O27" i="14"/>
  <c r="Q27" i="14"/>
  <c r="Q26" i="14" s="1"/>
  <c r="V27" i="14"/>
  <c r="V26" i="14" s="1"/>
  <c r="G28" i="14"/>
  <c r="I28" i="14"/>
  <c r="K28" i="14"/>
  <c r="K26" i="14" s="1"/>
  <c r="M28" i="14"/>
  <c r="O28" i="14"/>
  <c r="O26" i="14" s="1"/>
  <c r="Q28" i="14"/>
  <c r="V28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Q31" i="14"/>
  <c r="G32" i="14"/>
  <c r="G31" i="14" s="1"/>
  <c r="I32" i="14"/>
  <c r="K32" i="14"/>
  <c r="K31" i="14" s="1"/>
  <c r="O32" i="14"/>
  <c r="O31" i="14" s="1"/>
  <c r="Q32" i="14"/>
  <c r="V32" i="14"/>
  <c r="V31" i="14" s="1"/>
  <c r="G33" i="14"/>
  <c r="I33" i="14"/>
  <c r="I31" i="14" s="1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I36" i="14"/>
  <c r="K36" i="14"/>
  <c r="M36" i="14"/>
  <c r="O36" i="14"/>
  <c r="Q36" i="14"/>
  <c r="V36" i="14"/>
  <c r="G38" i="14"/>
  <c r="G37" i="14" s="1"/>
  <c r="I38" i="14"/>
  <c r="I37" i="14" s="1"/>
  <c r="K38" i="14"/>
  <c r="K37" i="14" s="1"/>
  <c r="O38" i="14"/>
  <c r="O37" i="14" s="1"/>
  <c r="Q38" i="14"/>
  <c r="V38" i="14"/>
  <c r="V37" i="14" s="1"/>
  <c r="G39" i="14"/>
  <c r="M39" i="14" s="1"/>
  <c r="I39" i="14"/>
  <c r="K39" i="14"/>
  <c r="O39" i="14"/>
  <c r="Q39" i="14"/>
  <c r="Q37" i="14" s="1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I44" i="14"/>
  <c r="K44" i="14"/>
  <c r="M44" i="14"/>
  <c r="O44" i="14"/>
  <c r="Q44" i="14"/>
  <c r="V44" i="14"/>
  <c r="G45" i="14"/>
  <c r="I45" i="14"/>
  <c r="K45" i="14"/>
  <c r="M45" i="14"/>
  <c r="O45" i="14"/>
  <c r="Q45" i="14"/>
  <c r="V45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AE49" i="14"/>
  <c r="AF49" i="14"/>
  <c r="G101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O8" i="13" s="1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G8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I34" i="13"/>
  <c r="K34" i="13"/>
  <c r="M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1" i="13"/>
  <c r="M41" i="13" s="1"/>
  <c r="I41" i="13"/>
  <c r="I40" i="13" s="1"/>
  <c r="K41" i="13"/>
  <c r="K40" i="13" s="1"/>
  <c r="O41" i="13"/>
  <c r="O40" i="13" s="1"/>
  <c r="Q41" i="13"/>
  <c r="Q40" i="13" s="1"/>
  <c r="V41" i="13"/>
  <c r="V40" i="13" s="1"/>
  <c r="G42" i="13"/>
  <c r="I42" i="13"/>
  <c r="K42" i="13"/>
  <c r="M42" i="13"/>
  <c r="O42" i="13"/>
  <c r="Q42" i="13"/>
  <c r="V42" i="13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8" i="13"/>
  <c r="G40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I58" i="13"/>
  <c r="K58" i="13"/>
  <c r="M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Q77" i="13"/>
  <c r="G78" i="13"/>
  <c r="M78" i="13" s="1"/>
  <c r="M77" i="13" s="1"/>
  <c r="I78" i="13"/>
  <c r="I77" i="13" s="1"/>
  <c r="K78" i="13"/>
  <c r="K77" i="13" s="1"/>
  <c r="O78" i="13"/>
  <c r="O77" i="13" s="1"/>
  <c r="Q78" i="13"/>
  <c r="V78" i="13"/>
  <c r="V77" i="13" s="1"/>
  <c r="G79" i="13"/>
  <c r="M79" i="13" s="1"/>
  <c r="I79" i="13"/>
  <c r="K79" i="13"/>
  <c r="O79" i="13"/>
  <c r="Q79" i="13"/>
  <c r="V79" i="13"/>
  <c r="G80" i="13"/>
  <c r="G77" i="13" s="1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3" i="13"/>
  <c r="I83" i="13"/>
  <c r="I82" i="13" s="1"/>
  <c r="K83" i="13"/>
  <c r="M83" i="13"/>
  <c r="O83" i="13"/>
  <c r="O82" i="13" s="1"/>
  <c r="Q83" i="13"/>
  <c r="V83" i="13"/>
  <c r="V82" i="13" s="1"/>
  <c r="G84" i="13"/>
  <c r="I84" i="13"/>
  <c r="K84" i="13"/>
  <c r="M84" i="13"/>
  <c r="O84" i="13"/>
  <c r="Q84" i="13"/>
  <c r="V84" i="13"/>
  <c r="G85" i="13"/>
  <c r="G82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7" i="13"/>
  <c r="M87" i="13" s="1"/>
  <c r="I87" i="13"/>
  <c r="K87" i="13"/>
  <c r="K82" i="13" s="1"/>
  <c r="O87" i="13"/>
  <c r="Q87" i="13"/>
  <c r="V87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M90" i="13" s="1"/>
  <c r="I90" i="13"/>
  <c r="K90" i="13"/>
  <c r="O90" i="13"/>
  <c r="Q90" i="13"/>
  <c r="Q82" i="13" s="1"/>
  <c r="V90" i="13"/>
  <c r="G91" i="13"/>
  <c r="I91" i="13"/>
  <c r="K91" i="13"/>
  <c r="M91" i="13"/>
  <c r="O91" i="13"/>
  <c r="Q91" i="13"/>
  <c r="V91" i="13"/>
  <c r="G92" i="13"/>
  <c r="I92" i="13"/>
  <c r="K92" i="13"/>
  <c r="M92" i="13"/>
  <c r="O92" i="13"/>
  <c r="Q92" i="13"/>
  <c r="V92" i="13"/>
  <c r="G93" i="13"/>
  <c r="AE101" i="13" s="1"/>
  <c r="I93" i="13"/>
  <c r="K93" i="13"/>
  <c r="O93" i="13"/>
  <c r="Q93" i="13"/>
  <c r="V93" i="13"/>
  <c r="I94" i="13"/>
  <c r="G95" i="13"/>
  <c r="M95" i="13" s="1"/>
  <c r="M94" i="13" s="1"/>
  <c r="I95" i="13"/>
  <c r="K95" i="13"/>
  <c r="K94" i="13" s="1"/>
  <c r="O95" i="13"/>
  <c r="Q95" i="13"/>
  <c r="Q94" i="13" s="1"/>
  <c r="V95" i="13"/>
  <c r="G96" i="13"/>
  <c r="G94" i="13" s="1"/>
  <c r="I96" i="13"/>
  <c r="K96" i="13"/>
  <c r="M96" i="13"/>
  <c r="O96" i="13"/>
  <c r="Q96" i="13"/>
  <c r="V96" i="13"/>
  <c r="G97" i="13"/>
  <c r="I97" i="13"/>
  <c r="K97" i="13"/>
  <c r="M97" i="13"/>
  <c r="O97" i="13"/>
  <c r="O94" i="13" s="1"/>
  <c r="Q97" i="13"/>
  <c r="V97" i="13"/>
  <c r="G98" i="13"/>
  <c r="M98" i="13" s="1"/>
  <c r="I98" i="13"/>
  <c r="K98" i="13"/>
  <c r="O98" i="13"/>
  <c r="Q98" i="13"/>
  <c r="V98" i="13"/>
  <c r="G99" i="13"/>
  <c r="I99" i="13"/>
  <c r="K99" i="13"/>
  <c r="M99" i="13"/>
  <c r="O99" i="13"/>
  <c r="Q99" i="13"/>
  <c r="V99" i="13"/>
  <c r="V94" i="13" s="1"/>
  <c r="AF101" i="13"/>
  <c r="G619" i="12"/>
  <c r="BA615" i="12"/>
  <c r="BA440" i="12"/>
  <c r="BA135" i="12"/>
  <c r="BA21" i="12"/>
  <c r="BA10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6" i="12"/>
  <c r="I16" i="12"/>
  <c r="K16" i="12"/>
  <c r="M16" i="12"/>
  <c r="O16" i="12"/>
  <c r="Q16" i="12"/>
  <c r="V16" i="12"/>
  <c r="G19" i="12"/>
  <c r="G20" i="12"/>
  <c r="I20" i="12"/>
  <c r="I19" i="12" s="1"/>
  <c r="K20" i="12"/>
  <c r="K19" i="12" s="1"/>
  <c r="M20" i="12"/>
  <c r="O20" i="12"/>
  <c r="O19" i="12" s="1"/>
  <c r="Q20" i="12"/>
  <c r="Q19" i="12" s="1"/>
  <c r="V20" i="12"/>
  <c r="V19" i="12" s="1"/>
  <c r="G31" i="12"/>
  <c r="I31" i="12"/>
  <c r="K31" i="12"/>
  <c r="M31" i="12"/>
  <c r="O31" i="12"/>
  <c r="Q31" i="12"/>
  <c r="V31" i="12"/>
  <c r="G35" i="12"/>
  <c r="I35" i="12"/>
  <c r="K35" i="12"/>
  <c r="M35" i="12"/>
  <c r="M19" i="12" s="1"/>
  <c r="O35" i="12"/>
  <c r="Q35" i="12"/>
  <c r="V35" i="12"/>
  <c r="G73" i="12"/>
  <c r="M73" i="12" s="1"/>
  <c r="I73" i="12"/>
  <c r="K73" i="12"/>
  <c r="O73" i="12"/>
  <c r="Q73" i="12"/>
  <c r="V73" i="12"/>
  <c r="Q79" i="12"/>
  <c r="G80" i="12"/>
  <c r="I80" i="12"/>
  <c r="I79" i="12" s="1"/>
  <c r="K80" i="12"/>
  <c r="K79" i="12" s="1"/>
  <c r="M80" i="12"/>
  <c r="O80" i="12"/>
  <c r="O79" i="12" s="1"/>
  <c r="Q80" i="12"/>
  <c r="V80" i="12"/>
  <c r="V79" i="12" s="1"/>
  <c r="G83" i="12"/>
  <c r="I83" i="12"/>
  <c r="K83" i="12"/>
  <c r="M83" i="12"/>
  <c r="O83" i="12"/>
  <c r="Q83" i="12"/>
  <c r="V83" i="12"/>
  <c r="G93" i="12"/>
  <c r="G79" i="12" s="1"/>
  <c r="I93" i="12"/>
  <c r="K93" i="12"/>
  <c r="O93" i="12"/>
  <c r="Q93" i="12"/>
  <c r="V93" i="12"/>
  <c r="I96" i="12"/>
  <c r="G97" i="12"/>
  <c r="I97" i="12"/>
  <c r="K97" i="12"/>
  <c r="K96" i="12" s="1"/>
  <c r="M97" i="12"/>
  <c r="O97" i="12"/>
  <c r="Q97" i="12"/>
  <c r="Q96" i="12" s="1"/>
  <c r="V97" i="12"/>
  <c r="V96" i="12" s="1"/>
  <c r="G101" i="12"/>
  <c r="I101" i="12"/>
  <c r="K101" i="12"/>
  <c r="M101" i="12"/>
  <c r="O101" i="12"/>
  <c r="Q101" i="12"/>
  <c r="V101" i="12"/>
  <c r="G105" i="12"/>
  <c r="I105" i="12"/>
  <c r="K105" i="12"/>
  <c r="M105" i="12"/>
  <c r="O105" i="12"/>
  <c r="O96" i="12" s="1"/>
  <c r="Q105" i="12"/>
  <c r="V105" i="12"/>
  <c r="G113" i="12"/>
  <c r="M113" i="12" s="1"/>
  <c r="I113" i="12"/>
  <c r="K113" i="12"/>
  <c r="O113" i="12"/>
  <c r="Q113" i="12"/>
  <c r="V113" i="12"/>
  <c r="G123" i="12"/>
  <c r="I123" i="12"/>
  <c r="K123" i="12"/>
  <c r="M123" i="12"/>
  <c r="O123" i="12"/>
  <c r="Q123" i="12"/>
  <c r="V123" i="12"/>
  <c r="G130" i="12"/>
  <c r="I130" i="12"/>
  <c r="K130" i="12"/>
  <c r="M130" i="12"/>
  <c r="O130" i="12"/>
  <c r="Q130" i="12"/>
  <c r="V130" i="12"/>
  <c r="G133" i="12"/>
  <c r="G134" i="12"/>
  <c r="M134" i="12" s="1"/>
  <c r="M133" i="12" s="1"/>
  <c r="I134" i="12"/>
  <c r="I133" i="12" s="1"/>
  <c r="K134" i="12"/>
  <c r="K133" i="12" s="1"/>
  <c r="O134" i="12"/>
  <c r="O133" i="12" s="1"/>
  <c r="Q134" i="12"/>
  <c r="Q133" i="12" s="1"/>
  <c r="V134" i="12"/>
  <c r="V133" i="12" s="1"/>
  <c r="G138" i="12"/>
  <c r="I138" i="12"/>
  <c r="K138" i="12"/>
  <c r="Q138" i="12"/>
  <c r="G139" i="12"/>
  <c r="I139" i="12"/>
  <c r="K139" i="12"/>
  <c r="M139" i="12"/>
  <c r="M138" i="12" s="1"/>
  <c r="O139" i="12"/>
  <c r="O138" i="12" s="1"/>
  <c r="Q139" i="12"/>
  <c r="V139" i="12"/>
  <c r="V138" i="12" s="1"/>
  <c r="G146" i="12"/>
  <c r="I146" i="12"/>
  <c r="K146" i="12"/>
  <c r="M146" i="12"/>
  <c r="O146" i="12"/>
  <c r="Q146" i="12"/>
  <c r="V146" i="12"/>
  <c r="Q148" i="12"/>
  <c r="G149" i="12"/>
  <c r="I149" i="12"/>
  <c r="I148" i="12" s="1"/>
  <c r="K149" i="12"/>
  <c r="K148" i="12" s="1"/>
  <c r="M149" i="12"/>
  <c r="O149" i="12"/>
  <c r="Q149" i="12"/>
  <c r="V149" i="12"/>
  <c r="V148" i="12" s="1"/>
  <c r="G153" i="12"/>
  <c r="I153" i="12"/>
  <c r="K153" i="12"/>
  <c r="M153" i="12"/>
  <c r="O153" i="12"/>
  <c r="Q153" i="12"/>
  <c r="V153" i="12"/>
  <c r="G158" i="12"/>
  <c r="G148" i="12" s="1"/>
  <c r="I158" i="12"/>
  <c r="K158" i="12"/>
  <c r="O158" i="12"/>
  <c r="Q158" i="12"/>
  <c r="V158" i="12"/>
  <c r="G164" i="12"/>
  <c r="M164" i="12" s="1"/>
  <c r="I164" i="12"/>
  <c r="K164" i="12"/>
  <c r="O164" i="12"/>
  <c r="O148" i="12" s="1"/>
  <c r="Q164" i="12"/>
  <c r="V164" i="12"/>
  <c r="K166" i="12"/>
  <c r="G167" i="12"/>
  <c r="I167" i="12"/>
  <c r="I166" i="12" s="1"/>
  <c r="K167" i="12"/>
  <c r="M167" i="12"/>
  <c r="O167" i="12"/>
  <c r="O166" i="12" s="1"/>
  <c r="Q167" i="12"/>
  <c r="V167" i="12"/>
  <c r="V166" i="12" s="1"/>
  <c r="G172" i="12"/>
  <c r="I172" i="12"/>
  <c r="K172" i="12"/>
  <c r="M172" i="12"/>
  <c r="O172" i="12"/>
  <c r="Q172" i="12"/>
  <c r="V172" i="12"/>
  <c r="G180" i="12"/>
  <c r="G166" i="12" s="1"/>
  <c r="I180" i="12"/>
  <c r="K180" i="12"/>
  <c r="O180" i="12"/>
  <c r="Q180" i="12"/>
  <c r="Q166" i="12" s="1"/>
  <c r="V180" i="12"/>
  <c r="G184" i="12"/>
  <c r="I184" i="12"/>
  <c r="K184" i="12"/>
  <c r="M184" i="12"/>
  <c r="O184" i="12"/>
  <c r="Q184" i="12"/>
  <c r="V184" i="12"/>
  <c r="G188" i="12"/>
  <c r="I188" i="12"/>
  <c r="K188" i="12"/>
  <c r="M188" i="12"/>
  <c r="O188" i="12"/>
  <c r="Q188" i="12"/>
  <c r="V188" i="12"/>
  <c r="G191" i="12"/>
  <c r="M191" i="12" s="1"/>
  <c r="I191" i="12"/>
  <c r="I190" i="12" s="1"/>
  <c r="K191" i="12"/>
  <c r="K190" i="12" s="1"/>
  <c r="O191" i="12"/>
  <c r="O190" i="12" s="1"/>
  <c r="Q191" i="12"/>
  <c r="Q190" i="12" s="1"/>
  <c r="V191" i="12"/>
  <c r="G194" i="12"/>
  <c r="M194" i="12" s="1"/>
  <c r="I194" i="12"/>
  <c r="K194" i="12"/>
  <c r="O194" i="12"/>
  <c r="Q194" i="12"/>
  <c r="V194" i="12"/>
  <c r="G198" i="12"/>
  <c r="I198" i="12"/>
  <c r="K198" i="12"/>
  <c r="M198" i="12"/>
  <c r="O198" i="12"/>
  <c r="Q198" i="12"/>
  <c r="V198" i="12"/>
  <c r="V190" i="12" s="1"/>
  <c r="G201" i="12"/>
  <c r="I201" i="12"/>
  <c r="K201" i="12"/>
  <c r="M201" i="12"/>
  <c r="O201" i="12"/>
  <c r="Q201" i="12"/>
  <c r="V201" i="12"/>
  <c r="G204" i="12"/>
  <c r="M204" i="12" s="1"/>
  <c r="I204" i="12"/>
  <c r="K204" i="12"/>
  <c r="O204" i="12"/>
  <c r="Q204" i="12"/>
  <c r="V204" i="12"/>
  <c r="G207" i="12"/>
  <c r="I207" i="12"/>
  <c r="K207" i="12"/>
  <c r="M207" i="12"/>
  <c r="O207" i="12"/>
  <c r="Q207" i="12"/>
  <c r="V207" i="12"/>
  <c r="G210" i="12"/>
  <c r="M210" i="12" s="1"/>
  <c r="I210" i="12"/>
  <c r="K210" i="12"/>
  <c r="O210" i="12"/>
  <c r="Q210" i="12"/>
  <c r="V210" i="12"/>
  <c r="G213" i="12"/>
  <c r="G190" i="12" s="1"/>
  <c r="I213" i="12"/>
  <c r="K213" i="12"/>
  <c r="O213" i="12"/>
  <c r="Q213" i="12"/>
  <c r="V213" i="12"/>
  <c r="G216" i="12"/>
  <c r="M216" i="12" s="1"/>
  <c r="I216" i="12"/>
  <c r="K216" i="12"/>
  <c r="O216" i="12"/>
  <c r="Q216" i="12"/>
  <c r="V216" i="12"/>
  <c r="G219" i="12"/>
  <c r="M219" i="12" s="1"/>
  <c r="I219" i="12"/>
  <c r="K219" i="12"/>
  <c r="O219" i="12"/>
  <c r="Q219" i="12"/>
  <c r="V219" i="12"/>
  <c r="G221" i="12"/>
  <c r="I221" i="12"/>
  <c r="K221" i="12"/>
  <c r="M221" i="12"/>
  <c r="O221" i="12"/>
  <c r="Q221" i="12"/>
  <c r="V221" i="12"/>
  <c r="G224" i="12"/>
  <c r="I224" i="12"/>
  <c r="K224" i="12"/>
  <c r="M224" i="12"/>
  <c r="O224" i="12"/>
  <c r="Q224" i="12"/>
  <c r="V224" i="12"/>
  <c r="G227" i="12"/>
  <c r="M227" i="12" s="1"/>
  <c r="I227" i="12"/>
  <c r="K227" i="12"/>
  <c r="O227" i="12"/>
  <c r="Q227" i="12"/>
  <c r="V227" i="12"/>
  <c r="G230" i="12"/>
  <c r="I230" i="12"/>
  <c r="K230" i="12"/>
  <c r="M230" i="12"/>
  <c r="O230" i="12"/>
  <c r="Q230" i="12"/>
  <c r="V230" i="12"/>
  <c r="G233" i="12"/>
  <c r="M233" i="12" s="1"/>
  <c r="I233" i="12"/>
  <c r="K233" i="12"/>
  <c r="O233" i="12"/>
  <c r="Q233" i="12"/>
  <c r="V233" i="12"/>
  <c r="G236" i="12"/>
  <c r="G237" i="12"/>
  <c r="M237" i="12" s="1"/>
  <c r="M236" i="12" s="1"/>
  <c r="I237" i="12"/>
  <c r="I236" i="12" s="1"/>
  <c r="K237" i="12"/>
  <c r="K236" i="12" s="1"/>
  <c r="O237" i="12"/>
  <c r="O236" i="12" s="1"/>
  <c r="Q237" i="12"/>
  <c r="Q236" i="12" s="1"/>
  <c r="V237" i="12"/>
  <c r="G240" i="12"/>
  <c r="M240" i="12" s="1"/>
  <c r="I240" i="12"/>
  <c r="K240" i="12"/>
  <c r="O240" i="12"/>
  <c r="Q240" i="12"/>
  <c r="V240" i="12"/>
  <c r="G243" i="12"/>
  <c r="I243" i="12"/>
  <c r="K243" i="12"/>
  <c r="M243" i="12"/>
  <c r="O243" i="12"/>
  <c r="Q243" i="12"/>
  <c r="V243" i="12"/>
  <c r="V236" i="12" s="1"/>
  <c r="G245" i="12"/>
  <c r="I245" i="12"/>
  <c r="K245" i="12"/>
  <c r="M245" i="12"/>
  <c r="O245" i="12"/>
  <c r="Q245" i="12"/>
  <c r="V245" i="12"/>
  <c r="G248" i="12"/>
  <c r="M248" i="12" s="1"/>
  <c r="I248" i="12"/>
  <c r="K248" i="12"/>
  <c r="O248" i="12"/>
  <c r="Q248" i="12"/>
  <c r="V248" i="12"/>
  <c r="G252" i="12"/>
  <c r="G251" i="12" s="1"/>
  <c r="I252" i="12"/>
  <c r="K252" i="12"/>
  <c r="K251" i="12" s="1"/>
  <c r="M252" i="12"/>
  <c r="O252" i="12"/>
  <c r="Q252" i="12"/>
  <c r="Q251" i="12" s="1"/>
  <c r="V252" i="12"/>
  <c r="G255" i="12"/>
  <c r="M255" i="12" s="1"/>
  <c r="I255" i="12"/>
  <c r="K255" i="12"/>
  <c r="O255" i="12"/>
  <c r="Q255" i="12"/>
  <c r="V255" i="12"/>
  <c r="G257" i="12"/>
  <c r="M257" i="12" s="1"/>
  <c r="I257" i="12"/>
  <c r="I251" i="12" s="1"/>
  <c r="K257" i="12"/>
  <c r="O257" i="12"/>
  <c r="O251" i="12" s="1"/>
  <c r="Q257" i="12"/>
  <c r="V257" i="12"/>
  <c r="G261" i="12"/>
  <c r="M261" i="12" s="1"/>
  <c r="I261" i="12"/>
  <c r="K261" i="12"/>
  <c r="O261" i="12"/>
  <c r="Q261" i="12"/>
  <c r="V261" i="12"/>
  <c r="G265" i="12"/>
  <c r="I265" i="12"/>
  <c r="K265" i="12"/>
  <c r="M265" i="12"/>
  <c r="O265" i="12"/>
  <c r="Q265" i="12"/>
  <c r="V265" i="12"/>
  <c r="G269" i="12"/>
  <c r="I269" i="12"/>
  <c r="K269" i="12"/>
  <c r="M269" i="12"/>
  <c r="O269" i="12"/>
  <c r="Q269" i="12"/>
  <c r="V269" i="12"/>
  <c r="G271" i="12"/>
  <c r="M271" i="12" s="1"/>
  <c r="I271" i="12"/>
  <c r="K271" i="12"/>
  <c r="O271" i="12"/>
  <c r="Q271" i="12"/>
  <c r="V271" i="12"/>
  <c r="G274" i="12"/>
  <c r="M274" i="12" s="1"/>
  <c r="I274" i="12"/>
  <c r="K274" i="12"/>
  <c r="O274" i="12"/>
  <c r="Q274" i="12"/>
  <c r="V274" i="12"/>
  <c r="V251" i="12" s="1"/>
  <c r="G279" i="12"/>
  <c r="G278" i="12" s="1"/>
  <c r="I279" i="12"/>
  <c r="I278" i="12" s="1"/>
  <c r="K279" i="12"/>
  <c r="O279" i="12"/>
  <c r="O278" i="12" s="1"/>
  <c r="Q279" i="12"/>
  <c r="V279" i="12"/>
  <c r="V278" i="12" s="1"/>
  <c r="G287" i="12"/>
  <c r="M287" i="12" s="1"/>
  <c r="I287" i="12"/>
  <c r="K287" i="12"/>
  <c r="O287" i="12"/>
  <c r="Q287" i="12"/>
  <c r="V287" i="12"/>
  <c r="G295" i="12"/>
  <c r="M295" i="12" s="1"/>
  <c r="I295" i="12"/>
  <c r="K295" i="12"/>
  <c r="K278" i="12" s="1"/>
  <c r="O295" i="12"/>
  <c r="Q295" i="12"/>
  <c r="Q278" i="12" s="1"/>
  <c r="V295" i="12"/>
  <c r="G304" i="12"/>
  <c r="I304" i="12"/>
  <c r="K304" i="12"/>
  <c r="M304" i="12"/>
  <c r="O304" i="12"/>
  <c r="Q304" i="12"/>
  <c r="V304" i="12"/>
  <c r="G312" i="12"/>
  <c r="I312" i="12"/>
  <c r="K312" i="12"/>
  <c r="M312" i="12"/>
  <c r="O312" i="12"/>
  <c r="Q312" i="12"/>
  <c r="V312" i="12"/>
  <c r="G333" i="12"/>
  <c r="M333" i="12" s="1"/>
  <c r="I333" i="12"/>
  <c r="K333" i="12"/>
  <c r="O333" i="12"/>
  <c r="Q333" i="12"/>
  <c r="V333" i="12"/>
  <c r="G336" i="12"/>
  <c r="M336" i="12" s="1"/>
  <c r="I336" i="12"/>
  <c r="K336" i="12"/>
  <c r="O336" i="12"/>
  <c r="Q336" i="12"/>
  <c r="V336" i="12"/>
  <c r="G338" i="12"/>
  <c r="M338" i="12" s="1"/>
  <c r="I338" i="12"/>
  <c r="K338" i="12"/>
  <c r="O338" i="12"/>
  <c r="Q338" i="12"/>
  <c r="V338" i="12"/>
  <c r="G341" i="12"/>
  <c r="M341" i="12" s="1"/>
  <c r="I341" i="12"/>
  <c r="K341" i="12"/>
  <c r="O341" i="12"/>
  <c r="Q341" i="12"/>
  <c r="V341" i="12"/>
  <c r="G350" i="12"/>
  <c r="M350" i="12" s="1"/>
  <c r="I350" i="12"/>
  <c r="K350" i="12"/>
  <c r="O350" i="12"/>
  <c r="Q350" i="12"/>
  <c r="V350" i="12"/>
  <c r="K352" i="12"/>
  <c r="G353" i="12"/>
  <c r="I353" i="12"/>
  <c r="I352" i="12" s="1"/>
  <c r="K353" i="12"/>
  <c r="M353" i="12"/>
  <c r="O353" i="12"/>
  <c r="O352" i="12" s="1"/>
  <c r="Q353" i="12"/>
  <c r="V353" i="12"/>
  <c r="V352" i="12" s="1"/>
  <c r="G363" i="12"/>
  <c r="I363" i="12"/>
  <c r="K363" i="12"/>
  <c r="M363" i="12"/>
  <c r="O363" i="12"/>
  <c r="Q363" i="12"/>
  <c r="V363" i="12"/>
  <c r="G374" i="12"/>
  <c r="G352" i="12" s="1"/>
  <c r="I374" i="12"/>
  <c r="K374" i="12"/>
  <c r="O374" i="12"/>
  <c r="Q374" i="12"/>
  <c r="Q352" i="12" s="1"/>
  <c r="V374" i="12"/>
  <c r="G390" i="12"/>
  <c r="M390" i="12" s="1"/>
  <c r="I390" i="12"/>
  <c r="K390" i="12"/>
  <c r="O390" i="12"/>
  <c r="Q390" i="12"/>
  <c r="V390" i="12"/>
  <c r="G394" i="12"/>
  <c r="M394" i="12" s="1"/>
  <c r="I394" i="12"/>
  <c r="K394" i="12"/>
  <c r="O394" i="12"/>
  <c r="Q394" i="12"/>
  <c r="V394" i="12"/>
  <c r="G401" i="12"/>
  <c r="M401" i="12" s="1"/>
  <c r="I401" i="12"/>
  <c r="K401" i="12"/>
  <c r="O401" i="12"/>
  <c r="Q401" i="12"/>
  <c r="V401" i="12"/>
  <c r="I403" i="12"/>
  <c r="G404" i="12"/>
  <c r="G403" i="12" s="1"/>
  <c r="I404" i="12"/>
  <c r="K404" i="12"/>
  <c r="K403" i="12" s="1"/>
  <c r="O404" i="12"/>
  <c r="Q404" i="12"/>
  <c r="Q403" i="12" s="1"/>
  <c r="V404" i="12"/>
  <c r="V403" i="12" s="1"/>
  <c r="G411" i="12"/>
  <c r="I411" i="12"/>
  <c r="K411" i="12"/>
  <c r="M411" i="12"/>
  <c r="O411" i="12"/>
  <c r="Q411" i="12"/>
  <c r="V411" i="12"/>
  <c r="G418" i="12"/>
  <c r="I418" i="12"/>
  <c r="K418" i="12"/>
  <c r="M418" i="12"/>
  <c r="O418" i="12"/>
  <c r="O403" i="12" s="1"/>
  <c r="Q418" i="12"/>
  <c r="V418" i="12"/>
  <c r="G424" i="12"/>
  <c r="M424" i="12" s="1"/>
  <c r="I424" i="12"/>
  <c r="K424" i="12"/>
  <c r="O424" i="12"/>
  <c r="Q424" i="12"/>
  <c r="V424" i="12"/>
  <c r="G431" i="12"/>
  <c r="M431" i="12" s="1"/>
  <c r="I431" i="12"/>
  <c r="K431" i="12"/>
  <c r="O431" i="12"/>
  <c r="Q431" i="12"/>
  <c r="V431" i="12"/>
  <c r="G432" i="12"/>
  <c r="M432" i="12" s="1"/>
  <c r="I432" i="12"/>
  <c r="K432" i="12"/>
  <c r="O432" i="12"/>
  <c r="Q432" i="12"/>
  <c r="V432" i="12"/>
  <c r="G438" i="12"/>
  <c r="V438" i="12"/>
  <c r="G439" i="12"/>
  <c r="M439" i="12" s="1"/>
  <c r="M438" i="12" s="1"/>
  <c r="I439" i="12"/>
  <c r="I438" i="12" s="1"/>
  <c r="K439" i="12"/>
  <c r="K438" i="12" s="1"/>
  <c r="O439" i="12"/>
  <c r="O438" i="12" s="1"/>
  <c r="Q439" i="12"/>
  <c r="Q438" i="12" s="1"/>
  <c r="V439" i="12"/>
  <c r="G445" i="12"/>
  <c r="K445" i="12"/>
  <c r="G446" i="12"/>
  <c r="I446" i="12"/>
  <c r="I445" i="12" s="1"/>
  <c r="K446" i="12"/>
  <c r="M446" i="12"/>
  <c r="M445" i="12" s="1"/>
  <c r="O446" i="12"/>
  <c r="O445" i="12" s="1"/>
  <c r="Q446" i="12"/>
  <c r="V446" i="12"/>
  <c r="V445" i="12" s="1"/>
  <c r="G488" i="12"/>
  <c r="I488" i="12"/>
  <c r="K488" i="12"/>
  <c r="M488" i="12"/>
  <c r="O488" i="12"/>
  <c r="Q488" i="12"/>
  <c r="V488" i="12"/>
  <c r="G539" i="12"/>
  <c r="M539" i="12" s="1"/>
  <c r="I539" i="12"/>
  <c r="K539" i="12"/>
  <c r="O539" i="12"/>
  <c r="Q539" i="12"/>
  <c r="Q445" i="12" s="1"/>
  <c r="V539" i="12"/>
  <c r="G590" i="12"/>
  <c r="I590" i="12"/>
  <c r="K590" i="12"/>
  <c r="M590" i="12"/>
  <c r="O590" i="12"/>
  <c r="Q590" i="12"/>
  <c r="V590" i="12"/>
  <c r="G595" i="12"/>
  <c r="G594" i="12" s="1"/>
  <c r="I595" i="12"/>
  <c r="I594" i="12" s="1"/>
  <c r="K595" i="12"/>
  <c r="O595" i="12"/>
  <c r="O594" i="12" s="1"/>
  <c r="Q595" i="12"/>
  <c r="V595" i="12"/>
  <c r="V594" i="12" s="1"/>
  <c r="G598" i="12"/>
  <c r="M598" i="12" s="1"/>
  <c r="I598" i="12"/>
  <c r="K598" i="12"/>
  <c r="O598" i="12"/>
  <c r="Q598" i="12"/>
  <c r="V598" i="12"/>
  <c r="G601" i="12"/>
  <c r="I601" i="12"/>
  <c r="K601" i="12"/>
  <c r="K594" i="12" s="1"/>
  <c r="M601" i="12"/>
  <c r="O601" i="12"/>
  <c r="Q601" i="12"/>
  <c r="Q594" i="12" s="1"/>
  <c r="V601" i="12"/>
  <c r="G605" i="12"/>
  <c r="I605" i="12"/>
  <c r="K605" i="12"/>
  <c r="M605" i="12"/>
  <c r="O605" i="12"/>
  <c r="Q605" i="12"/>
  <c r="V605" i="12"/>
  <c r="G608" i="12"/>
  <c r="I608" i="12"/>
  <c r="K608" i="12"/>
  <c r="M608" i="12"/>
  <c r="O608" i="12"/>
  <c r="Q608" i="12"/>
  <c r="V608" i="12"/>
  <c r="Q611" i="12"/>
  <c r="G612" i="12"/>
  <c r="I612" i="12"/>
  <c r="I611" i="12" s="1"/>
  <c r="K612" i="12"/>
  <c r="K611" i="12" s="1"/>
  <c r="M612" i="12"/>
  <c r="O612" i="12"/>
  <c r="O611" i="12" s="1"/>
  <c r="Q612" i="12"/>
  <c r="V612" i="12"/>
  <c r="V611" i="12" s="1"/>
  <c r="G614" i="12"/>
  <c r="M614" i="12" s="1"/>
  <c r="I614" i="12"/>
  <c r="K614" i="12"/>
  <c r="O614" i="12"/>
  <c r="Q614" i="12"/>
  <c r="V614" i="12"/>
  <c r="G616" i="12"/>
  <c r="G611" i="12" s="1"/>
  <c r="I616" i="12"/>
  <c r="K616" i="12"/>
  <c r="O616" i="12"/>
  <c r="Q616" i="12"/>
  <c r="V616" i="12"/>
  <c r="AE619" i="12"/>
  <c r="AF619" i="12"/>
  <c r="I20" i="1"/>
  <c r="I19" i="1"/>
  <c r="I18" i="1"/>
  <c r="I17" i="1"/>
  <c r="I16" i="1"/>
  <c r="I80" i="1"/>
  <c r="J79" i="1" s="1"/>
  <c r="F45" i="1"/>
  <c r="G23" i="1" s="1"/>
  <c r="G45" i="1"/>
  <c r="G25" i="1" s="1"/>
  <c r="H45" i="1"/>
  <c r="I42" i="1"/>
  <c r="I41" i="1"/>
  <c r="I40" i="1"/>
  <c r="I39" i="1"/>
  <c r="I45" i="1" s="1"/>
  <c r="J56" i="1" l="1"/>
  <c r="J64" i="1"/>
  <c r="J72" i="1"/>
  <c r="J54" i="1"/>
  <c r="J58" i="1"/>
  <c r="J62" i="1"/>
  <c r="J66" i="1"/>
  <c r="J70" i="1"/>
  <c r="J74" i="1"/>
  <c r="J78" i="1"/>
  <c r="J60" i="1"/>
  <c r="J68" i="1"/>
  <c r="J76" i="1"/>
  <c r="J52" i="1"/>
  <c r="J57" i="1"/>
  <c r="J61" i="1"/>
  <c r="J65" i="1"/>
  <c r="J69" i="1"/>
  <c r="J73" i="1"/>
  <c r="J77" i="1"/>
  <c r="J53" i="1"/>
  <c r="J55" i="1"/>
  <c r="J59" i="1"/>
  <c r="J63" i="1"/>
  <c r="J67" i="1"/>
  <c r="J71" i="1"/>
  <c r="J75" i="1"/>
  <c r="A27" i="1"/>
  <c r="M38" i="14"/>
  <c r="M37" i="14" s="1"/>
  <c r="M32" i="14"/>
  <c r="M31" i="14" s="1"/>
  <c r="M24" i="14"/>
  <c r="M22" i="14" s="1"/>
  <c r="M16" i="14"/>
  <c r="M8" i="14" s="1"/>
  <c r="M93" i="13"/>
  <c r="M85" i="13"/>
  <c r="M82" i="13" s="1"/>
  <c r="M48" i="13"/>
  <c r="M40" i="13" s="1"/>
  <c r="M16" i="13"/>
  <c r="M8" i="13" s="1"/>
  <c r="M166" i="12"/>
  <c r="M611" i="12"/>
  <c r="M251" i="12"/>
  <c r="M96" i="12"/>
  <c r="M374" i="12"/>
  <c r="M352" i="12" s="1"/>
  <c r="M616" i="12"/>
  <c r="M279" i="12"/>
  <c r="M278" i="12" s="1"/>
  <c r="M213" i="12"/>
  <c r="M190" i="12" s="1"/>
  <c r="M158" i="12"/>
  <c r="M148" i="12" s="1"/>
  <c r="M93" i="12"/>
  <c r="M79" i="12" s="1"/>
  <c r="M595" i="12"/>
  <c r="M594" i="12" s="1"/>
  <c r="M404" i="12"/>
  <c r="M403" i="12" s="1"/>
  <c r="G96" i="12"/>
  <c r="M180" i="12"/>
  <c r="J42" i="1"/>
  <c r="J41" i="1"/>
  <c r="J40" i="1"/>
  <c r="J44" i="1"/>
  <c r="J43" i="1"/>
  <c r="J39" i="1"/>
  <c r="J45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80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E3408FF7-BB35-412A-8C0C-BDAF7D86C50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17A2CEC-0548-4600-82AB-6D2E4AFC81B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3397958E-CCE4-442D-8E42-E60465EB7BB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2D119A6-4B0B-4341-833E-7EA42A5E567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23D2A7A7-AA7A-467B-91C4-7F534F716AA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9D44328-40CE-44C5-8A86-1C95CFEBA52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<sst xmlns="http://schemas.openxmlformats.org/spreadsheetml/2006/main" count="2971" uniqueCount="750">
  <si>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</si>
  <si>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</si>
  <si>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</si>
  <si>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</si>
  <si>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</si>
  <si>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</si>
  <si>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</si>
  <si>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</si>
  <si>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</si>
  <si>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</si>
  <si>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</si>
  <si>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</si>
  <si>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</si>
  <si>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</si>
  <si>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</si>
  <si>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</si>
  <si>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</si>
  <si>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</si>
  <si>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</si>
  <si>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</si>
  <si>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</si>
  <si>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</si>
  <si>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</si>
  <si>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</si>
  <si>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</si>
  <si>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</si>
  <si>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</si>
  <si>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</si>
  <si>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</si>
  <si>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</si>
  <si>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</si>
  <si>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</si>
  <si>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</si>
  <si>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</si>
  <si>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</si>
  <si>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</si>
  <si>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</si>
  <si>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</si>
  <si>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</si>
  <si>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</si>
  <si>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</si>
  <si>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</si>
  <si>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</si>
  <si>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</si>
  <si>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Modernizace bytu</t>
  </si>
  <si>
    <t>Stavba</t>
  </si>
  <si>
    <t>Stavební objekt</t>
  </si>
  <si>
    <t>02</t>
  </si>
  <si>
    <t>Modernizace bytu byt č.3, Mendlovo náměstí., č.p. 12/21, Brno</t>
  </si>
  <si>
    <t>Modernizace bytu byt č.3, Mendolovo náměstí, č.p. 12/21, Brno</t>
  </si>
  <si>
    <t>Modernizace bytu byt č.3, Mendlovo náměstí., č.p. 12/21, Brno - elektro</t>
  </si>
  <si>
    <t>03</t>
  </si>
  <si>
    <t>Modernizace bytu byt č.3, Mendlovo náměstí., č.p. 12/21, Brno - vytápění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</si>
  <si>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</si>
  <si>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</si>
  <si>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</si>
  <si>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</si>
  <si>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</si>
  <si>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</si>
  <si>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</si>
  <si>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</si>
  <si>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</si>
  <si>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</si>
  <si>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</si>
  <si>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</si>
  <si>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</si>
  <si>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</si>
  <si>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</si>
  <si>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</si>
  <si>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</si>
  <si>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</si>
  <si>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</si>
  <si>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</si>
  <si>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</si>
  <si>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</si>
  <si>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</si>
  <si>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</si>
  <si>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</si>
  <si>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</si>
  <si>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731</t>
  </si>
  <si>
    <t>Ústřední vytápění - kotelny</t>
  </si>
  <si>
    <t>733</t>
  </si>
  <si>
    <t>Ústřední vytápění - potrubí</t>
  </si>
  <si>
    <t>734</t>
  </si>
  <si>
    <t>Ústřední vytápění - armatury</t>
  </si>
  <si>
    <t>735</t>
  </si>
  <si>
    <t>Ústřední vytápění - 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</si>
  <si>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</si>
  <si>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</si>
  <si>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</si>
  <si>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</si>
  <si>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</si>
  <si>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</si>
  <si>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</si>
  <si>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</si>
  <si>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</si>
  <si>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</si>
  <si>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</si>
  <si>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</si>
  <si>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</si>
  <si>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</si>
  <si>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</si>
  <si>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</si>
  <si>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</si>
  <si>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</si>
  <si>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</si>
  <si>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</si>
  <si>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</si>
  <si>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</si>
  <si>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</si>
  <si>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</si>
  <si>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</si>
  <si>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</si>
  <si>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</si>
  <si>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</si>
  <si>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</si>
  <si>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</si>
  <si>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</si>
  <si>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</si>
  <si>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</si>
  <si>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</si>
  <si>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</si>
  <si>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</si>
  <si>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</si>
  <si>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</si>
  <si>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</si>
  <si>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</si>
  <si>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</si>
  <si>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</si>
  <si>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</si>
  <si>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</si>
  <si>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</si>
  <si>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</si>
  <si>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</si>
  <si>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</si>
  <si>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</si>
  <si>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</si>
  <si>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</si>
  <si>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</si>
  <si>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</si>
  <si>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</si>
  <si>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</si>
  <si>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342261112RS3</t>
  </si>
  <si>
    <t>Příčky z desek sádrokartonových jednoduché opláštění, jednoduchá konstrukce CW 75 tloušťka příčky 100 mm, desky impregnované, tloušťky 12,5 mm, tloušťka izolace 60 mm</t>
  </si>
  <si>
    <t>m2</t>
  </si>
  <si>
    <t>801-1</t>
  </si>
  <si>
    <t>RTS 20/ I</t>
  </si>
  <si>
    <t>Práce</t>
  </si>
  <si>
    <t>POL1_</t>
  </si>
  <si>
    <t>zřízení nosné konstrukce příčky, vložení tepelné izolace tl. do 5 cm, montáž desek, tmelení spár Q2 a úprava rohů. Včetně dodávek materiálu.</t>
  </si>
  <si>
    <t>SPI</t>
  </si>
  <si>
    <t xml:space="preserve">PSV01 : </t>
  </si>
  <si>
    <t>VV</t>
  </si>
  <si>
    <t>(1,511*3,1)*2</t>
  </si>
  <si>
    <t>2,4*3,1</t>
  </si>
  <si>
    <t xml:space="preserve">odečet : </t>
  </si>
  <si>
    <t>-0,8*2,02</t>
  </si>
  <si>
    <t>342267111R00</t>
  </si>
  <si>
    <t>Obklady konstrukcí sádrokartonovými deskami obklady dřevěných konstrukcí_x000D_
 obklad sloupů a trámů do 500 x500 mm_x000D_
 1x opláštění, dvoustranné, deska standard tloušťky 12,5 mm</t>
  </si>
  <si>
    <t>m</t>
  </si>
  <si>
    <t xml:space="preserve">VZT01 : </t>
  </si>
  <si>
    <t>2,376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</si>
  <si>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</si>
  <si>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</si>
  <si>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</si>
  <si>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 xml:space="preserve">3.003.01 : </t>
  </si>
  <si>
    <t>1,21*1,19</t>
  </si>
  <si>
    <t>0,96*1,96</t>
  </si>
  <si>
    <t>1*2,925</t>
  </si>
  <si>
    <t xml:space="preserve">3.003.2 : </t>
  </si>
  <si>
    <t>0,41*1,96</t>
  </si>
  <si>
    <t xml:space="preserve">3.003.3 : </t>
  </si>
  <si>
    <t>(0,96*1,96)*2</t>
  </si>
  <si>
    <t>1,75*1,19</t>
  </si>
  <si>
    <t>611421131R00</t>
  </si>
  <si>
    <t>Oprava vnitřních vápenných omítek stropů železobetonových rovných tvárnicových a kleneb v množství opravované plochy_x000D_
 v množství opravované plochy do 5 %, štukových</t>
  </si>
  <si>
    <t>801-4</t>
  </si>
  <si>
    <t>Včetně pomocného pracovního lešení o výšce podlahy do 1900 mm a pro zatížení do 1,5 kPa.</t>
  </si>
  <si>
    <t>POP</t>
  </si>
  <si>
    <t xml:space="preserve">plocha stropu : </t>
  </si>
  <si>
    <t>37,5</t>
  </si>
  <si>
    <t>612421131R00</t>
  </si>
  <si>
    <t>Oprava vnitřních vápenných omítek stěn v množství opravované plochy do 5 %,  štukových</t>
  </si>
  <si>
    <t xml:space="preserve">B04 + B06 : </t>
  </si>
  <si>
    <t>(2,82*3,1)*2</t>
  </si>
  <si>
    <t>(5,686*3,1)*2</t>
  </si>
  <si>
    <t xml:space="preserve">ostění a nadpraží : </t>
  </si>
  <si>
    <t>1,21*0,2</t>
  </si>
  <si>
    <t>(1,19*0,2)*2</t>
  </si>
  <si>
    <t>1,96*0,2</t>
  </si>
  <si>
    <t>(2,925*0,2)*2</t>
  </si>
  <si>
    <t>-0,75*1,98</t>
  </si>
  <si>
    <t>-0,9*1,98</t>
  </si>
  <si>
    <t>-1*2,925</t>
  </si>
  <si>
    <t>-0,96*1,96</t>
  </si>
  <si>
    <t>-1,21*1,19</t>
  </si>
  <si>
    <t xml:space="preserve">3.003.02 : </t>
  </si>
  <si>
    <t>(1,27*3,1)*2</t>
  </si>
  <si>
    <t>(0,87*3,1)*2</t>
  </si>
  <si>
    <t>0,41*0,2</t>
  </si>
  <si>
    <t>(1,96*0,2)*2</t>
  </si>
  <si>
    <t>-0,41*1,96</t>
  </si>
  <si>
    <t xml:space="preserve">3.003.03 : </t>
  </si>
  <si>
    <t>3,915*3,1</t>
  </si>
  <si>
    <t>3,6*3,1</t>
  </si>
  <si>
    <t>5,708*3,1</t>
  </si>
  <si>
    <t>5,676*3,1</t>
  </si>
  <si>
    <t>1,75*0,2</t>
  </si>
  <si>
    <t>(0,96*0,2)*2</t>
  </si>
  <si>
    <t>(1,96*0,2)*4</t>
  </si>
  <si>
    <t>-1,75*1,19</t>
  </si>
  <si>
    <t>-(0,96*1,96)*2</t>
  </si>
  <si>
    <t>612423631RT2</t>
  </si>
  <si>
    <t xml:space="preserve">Omítka rýh ve stěnách maltou vápennou štuková, šířky rýhy přes 150 do 300 mm,  </t>
  </si>
  <si>
    <t>z pomocného pracovního lešení o výšce podlahy do 1900 mm a pro zatížení do 1,5 kPa,</t>
  </si>
  <si>
    <t xml:space="preserve">studená+teplá : </t>
  </si>
  <si>
    <t>1*0,3</t>
  </si>
  <si>
    <t xml:space="preserve">kanalizace :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</si>
  <si>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</si>
  <si>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</si>
  <si>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Celkem : </t>
  </si>
  <si>
    <t>952901110R00</t>
  </si>
  <si>
    <t>Čištění budov mytím vnějších ploch oken a dveří</t>
  </si>
  <si>
    <t>952902110R00</t>
  </si>
  <si>
    <t>Čištění budov zametáním v místnostech, chodbách, na schodišti a na půdě</t>
  </si>
  <si>
    <t xml:space="preserve">Plocha : </t>
  </si>
  <si>
    <t>37,5*2</t>
  </si>
  <si>
    <t>965081713RT2</t>
  </si>
  <si>
    <t>Bourání podlah z keramických dlaždic, tloušťky do 10 mm, plochy přes 1 m2</t>
  </si>
  <si>
    <t>801-3</t>
  </si>
  <si>
    <t>bez podkladního lože, s jakoukoliv výplní spár</t>
  </si>
  <si>
    <t xml:space="preserve">B10 : </t>
  </si>
  <si>
    <t>1,1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</si>
  <si>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</si>
  <si>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</si>
  <si>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</si>
  <si>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</si>
  <si>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 xml:space="preserve">O01 : </t>
  </si>
  <si>
    <t>1*2</t>
  </si>
  <si>
    <t>968061125R00</t>
  </si>
  <si>
    <t>Vyvěšení nebo zavěšení dřevěných křídel dveří, plochy do 2 m2</t>
  </si>
  <si>
    <t xml:space="preserve">D02 : </t>
  </si>
  <si>
    <t xml:space="preserve">D03 : </t>
  </si>
  <si>
    <t xml:space="preserve">D04 : </t>
  </si>
  <si>
    <t>1</t>
  </si>
  <si>
    <t>974031165R00</t>
  </si>
  <si>
    <t>Vysekání rýh v jakémkoliv zdivu cihelném v ploše_x000D_
 do hloubky 150 mm, šířky do 200 mm</t>
  </si>
  <si>
    <t>Včetně pomocného lešení o výšce podlahy do 1900 mm a pro zatížení do 1,5 kPa  (150 kg/m2).</t>
  </si>
  <si>
    <t xml:space="preserve">studená : </t>
  </si>
  <si>
    <t>5,5</t>
  </si>
  <si>
    <t xml:space="preserve">teplá : </t>
  </si>
  <si>
    <t>3,5</t>
  </si>
  <si>
    <t xml:space="preserve">plynové potrubí : </t>
  </si>
  <si>
    <t>20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</si>
  <si>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</si>
  <si>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</si>
  <si>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</si>
  <si>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0,35*0,12</t>
  </si>
  <si>
    <t>3,056*0,12</t>
  </si>
  <si>
    <t>0,7*0,12</t>
  </si>
  <si>
    <t>B07</t>
  </si>
  <si>
    <t>Odstranění dřevěných desek z podlahy</t>
  </si>
  <si>
    <t>soubor</t>
  </si>
  <si>
    <t>Vlastní</t>
  </si>
  <si>
    <t>Indiv</t>
  </si>
  <si>
    <t xml:space="preserve">B07 : </t>
  </si>
  <si>
    <t>998011003R00</t>
  </si>
  <si>
    <t>Přesun hmot pro budovy s nosnou konstrukcí zděnou výšky přes 12 do 24 m</t>
  </si>
  <si>
    <t>t</t>
  </si>
  <si>
    <t>přesun hmot pro budovy občanské výstavby (JKSO 801), budovy pro bydlení (JKSO 803) budovy pro výrobu a služby (JKSO 812) s nosnou svislou konstrukcí zděnou z cihel nebo tvárnic nebo kovovou</t>
  </si>
  <si>
    <t xml:space="preserve">Přesun hmot : </t>
  </si>
  <si>
    <t>2,17823</t>
  </si>
  <si>
    <t>711212002RT3</t>
  </si>
  <si>
    <t>Izolace proti vodě stěrka hydroizolační  proti vlhkosti</t>
  </si>
  <si>
    <t>800-711</t>
  </si>
  <si>
    <t>jednovrstvá</t>
  </si>
  <si>
    <t xml:space="preserve">OB02 : </t>
  </si>
  <si>
    <t xml:space="preserve">stěny : </t>
  </si>
  <si>
    <t>(1*2,1)*2</t>
  </si>
  <si>
    <t xml:space="preserve">podlaha : </t>
  </si>
  <si>
    <t>2,45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</si>
  <si>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</si>
  <si>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</si>
  <si>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</si>
  <si>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721171809R00</t>
  </si>
  <si>
    <t>Demontáž potrubí z novodurových trub přes D 114 mm do D 160 mm</t>
  </si>
  <si>
    <t>800-721</t>
  </si>
  <si>
    <t>odpadního nebo připojovacího,</t>
  </si>
  <si>
    <t xml:space="preserve">celkem : </t>
  </si>
  <si>
    <t>5,5-3,5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</si>
  <si>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</si>
  <si>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</si>
  <si>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</si>
  <si>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</si>
  <si>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2</t>
  </si>
  <si>
    <t>721176116R00</t>
  </si>
  <si>
    <t>Potrubí HT odpadní svislé vnější průměr D 125 mm, tloušťka stěny 3,1 mm, DN 125</t>
  </si>
  <si>
    <t>Potrubí včetně tvarovek, objímek a vložek pro tlumení hluku. Bez zednických výpomocí.</t>
  </si>
  <si>
    <t>Včetně zřízení a demontáže pomocného lešení.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</si>
  <si>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</si>
  <si>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</si>
  <si>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</si>
  <si>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</si>
  <si>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</si>
  <si>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>3,5+1-2,5</t>
  </si>
  <si>
    <t>5,5+1-2,5</t>
  </si>
  <si>
    <t>722172312R00</t>
  </si>
  <si>
    <t>Potrubí z plastických hmot polypropylenové potrubí PP-R, D 25 mm, s 3,5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</si>
  <si>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</si>
  <si>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</si>
  <si>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</si>
  <si>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5,5+1</t>
  </si>
  <si>
    <t>3,5+1</t>
  </si>
  <si>
    <t>722181212RT8</t>
  </si>
  <si>
    <t>Izolace vodovodního potrubí návleková z trubic z pěnového polyetylenu, tloušťka stěny 9 mm, d 25 mm</t>
  </si>
  <si>
    <t>V položce je kalkulována dodávka izolační trubice, spon a lepicí pásky.</t>
  </si>
  <si>
    <t>722181214RT8</t>
  </si>
  <si>
    <t>Izolace vodovodního potrubí návleková z trubic z pěnového polyetylenu, tloušťka stěny 20 mm, d 25 mm</t>
  </si>
  <si>
    <t>998722203R00</t>
  </si>
  <si>
    <t>Přesun hmot pro vnitřní vodovod v objektech výšky do 24 m</t>
  </si>
  <si>
    <t>vodorovně do 50 m</t>
  </si>
  <si>
    <t>725110814R00</t>
  </si>
  <si>
    <t>Demontáž klozetů kombinovaných</t>
  </si>
  <si>
    <t xml:space="preserve">B01 : </t>
  </si>
  <si>
    <t>725219401R00</t>
  </si>
  <si>
    <t>Umyvadlo montáž na šrouby do zdiva</t>
  </si>
  <si>
    <t>Včetně dodání zápachové uzávěrky.</t>
  </si>
  <si>
    <t xml:space="preserve">ZTI03 : </t>
  </si>
  <si>
    <t>725249103R00</t>
  </si>
  <si>
    <t xml:space="preserve">Montáž sprchového koutu  </t>
  </si>
  <si>
    <t xml:space="preserve">ZTI02 : </t>
  </si>
  <si>
    <t>725530826R00</t>
  </si>
  <si>
    <t>Demontáž elektrických zásobníkových ohřívačů vody akumulačních, do 800 l</t>
  </si>
  <si>
    <t xml:space="preserve">B09 : </t>
  </si>
  <si>
    <t>725823121RT0</t>
  </si>
  <si>
    <t>Baterie umyvadlové a dřezové umyvadlová, stojánková, ruční ovládání s otvíráním odpadu, základní, včetně dodávky materiálu</t>
  </si>
  <si>
    <t>725839203R00</t>
  </si>
  <si>
    <t>Montáž baterie vanové nástěnné, G 1/2"</t>
  </si>
  <si>
    <t>725860180R00</t>
  </si>
  <si>
    <t>Zápachová uzávěrka (sifon) pro zařizovací předměty D 40/50 mm; podomítková, pro pračky/myčky; PE; příslušenství přip. koleno, krycí deska nerez, montážní kryt, včetně dodávky materiálu</t>
  </si>
  <si>
    <t>725860221RT1</t>
  </si>
  <si>
    <t>Zápachová uzávěrka (sifon) pro zařizovací předměty D 40/50 mm x 6/4"; pro sprchové kouty; PP, PE; odtok vodorovný, kul. kloub (otáčivý 280°, sklopný 10°); příslušenství zátka, sítko, včetně dodávky ...</t>
  </si>
  <si>
    <t>725980113R00</t>
  </si>
  <si>
    <t>Dvířka vanová, 300 x 300 mm, včetně dodávky materiálu</t>
  </si>
  <si>
    <t>998725203R00</t>
  </si>
  <si>
    <t>Přesun hmot pro zařizovací předměty v objektech výšky do 24 m</t>
  </si>
  <si>
    <t>55144131R</t>
  </si>
  <si>
    <t>baterie sprchová nástěnná; rozteč 150 mm; ovládání pákové; povrch chrom; příslušenství zamezení zpětného toku vody</t>
  </si>
  <si>
    <t>SPCM</t>
  </si>
  <si>
    <t>Specifikace</t>
  </si>
  <si>
    <t>POL3_</t>
  </si>
  <si>
    <t>55423081R</t>
  </si>
  <si>
    <t>vanička sprchová čtvercová; l = 900,0 mm; š = 900 mm; hl = 170 mm; akrylátová; bílá; umístění v rohu; podezdění</t>
  </si>
  <si>
    <t>55428102.AR</t>
  </si>
  <si>
    <t>kout sprchový v = 1 850 mm; š = 900 mm; l = 900 mm; čtvrtkruhový; R 500 mm; vstup rohový; š. vstupu 630 mm; výplň bezpečnostní sklo; dezén chinchila</t>
  </si>
  <si>
    <t>64214330R</t>
  </si>
  <si>
    <t>umyvadlo š = 550 mm; hl. 450 mm; diturvit; s otvorem pro baterii; s přepadem; bílá; uchycení šrouby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</si>
  <si>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</si>
  <si>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</si>
  <si>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 xml:space="preserve">ZTI01 : </t>
  </si>
  <si>
    <t>728112112R00</t>
  </si>
  <si>
    <t>Montáž kruhového plechového potrubí do průměru d 200 mm</t>
  </si>
  <si>
    <t>800-728</t>
  </si>
  <si>
    <t>728615212R00</t>
  </si>
  <si>
    <t>Montáž axiálního středotlakého ventilátoru potrubního do kruhového potrubí, do průměru d 200 mm</t>
  </si>
  <si>
    <t>998728203R00</t>
  </si>
  <si>
    <t>Přesun hmot pro vzduchotechniku v objektech výšky do 24 m</t>
  </si>
  <si>
    <t>429148045R</t>
  </si>
  <si>
    <t>ventilátor do koupelny připojení k potrubí pr. 150 mm; s automat.žaluzií, kuličk.ložisky, bez zpětné klapky, s čas.doběhem 2-30 min; výkon 32 W; materiál ABS plast; napájecí napětí 230 V; 50 Hz; průtok vzduchu 345 m3/h; teplota do 40 °C; otáčky 2 300,0 ot/min; akustický tlak 37 dB (A); IP 24</t>
  </si>
  <si>
    <t>42981183R</t>
  </si>
  <si>
    <t>potrubí hladká roura; pozinkovaný plech; pr. 150,0 mm; l = 1 000 mm; použití pro rozvody vzduchu</t>
  </si>
  <si>
    <t>766670011R00</t>
  </si>
  <si>
    <t>Montáž obložkové zárubně a dveřního křídla jednokřídlového</t>
  </si>
  <si>
    <t>800-766</t>
  </si>
  <si>
    <t>998766203R00</t>
  </si>
  <si>
    <t>Přesun hmot pro konstrukce truhlářské v objektech výšky do 24 m</t>
  </si>
  <si>
    <t>50 m vodorovně</t>
  </si>
  <si>
    <t>D02</t>
  </si>
  <si>
    <t>Kompletní repase vnitřních dveří D02 vč. zárubně 900x1980 vč. kování a pomocného materiálu</t>
  </si>
  <si>
    <t>D02 - doplnit nové kování, stávající nátěr ošrábat, provést nový nátěr, odstín bílý</t>
  </si>
  <si>
    <t xml:space="preserve">B02 : </t>
  </si>
  <si>
    <t>D03</t>
  </si>
  <si>
    <t>Kompletní repase vnitřních dveří vč. zárubně D03 750x1980 vč. kování a pomocného materiálu</t>
  </si>
  <si>
    <t>Kalkul</t>
  </si>
  <si>
    <t>D03 - doplnit nové kování, stávající nátěr ošrábat, provést nový nátěr, odstín bílý</t>
  </si>
  <si>
    <t>O01</t>
  </si>
  <si>
    <t>Repase stávajících dřevěných oken - seřízení + nový nátěr</t>
  </si>
  <si>
    <t>O01 - seřídit oškrávat původní nátěr a provést nový natěr</t>
  </si>
  <si>
    <t>61160111R</t>
  </si>
  <si>
    <t>dveře vnitřní š = 700 mm; h = 1 970,0 mm; fóliované; otevíravé; počet křídel 1; plné; povrch. úprava bílá barva</t>
  </si>
  <si>
    <t>Odkaz na mn. položky pořadí 48 : 1,00000</t>
  </si>
  <si>
    <t>61181511R</t>
  </si>
  <si>
    <t>zárubeň dřevěná obkladová; otočná; pro dveře jednokřídlové; š průchodu 700 mm; h průchodu 1 970 mm; tloušťka stěny 60 až 170 mm; laminovaná; dub, buk, ořech, olše, javor, třešeň, bílá, hruška, teak, bělený dub, šedá</t>
  </si>
  <si>
    <t>RTS 19/ II</t>
  </si>
  <si>
    <t>D01</t>
  </si>
  <si>
    <t>Repase vstupních dveří D01 včetně okna - vyčistit seřídit</t>
  </si>
  <si>
    <t>D01 - stávající dveře vyčistit a seřídit</t>
  </si>
  <si>
    <t xml:space="preserve">B03 : </t>
  </si>
  <si>
    <t>771101116R00</t>
  </si>
  <si>
    <t>Příprava podkladu před kladením dlažeb vyrovnání podkladů samonivelační hmotou tl. přes 10 do 30 mm</t>
  </si>
  <si>
    <t>800-771</t>
  </si>
  <si>
    <t xml:space="preserve">P02 : </t>
  </si>
  <si>
    <t>12,65</t>
  </si>
  <si>
    <t xml:space="preserve">3.003.04 : </t>
  </si>
  <si>
    <t>771101210R00</t>
  </si>
  <si>
    <t>Příprava podkladu pod dlažby penetrace podkladu pod dlažby</t>
  </si>
  <si>
    <t>771475014R00</t>
  </si>
  <si>
    <t>Montáž soklíků z dlaždic keramických výšky 100 mm, soklíků vodorovných, kladených do flexibilního tmele</t>
  </si>
  <si>
    <t>2,82*2</t>
  </si>
  <si>
    <t>5,676*2</t>
  </si>
  <si>
    <t>-0,9</t>
  </si>
  <si>
    <t>-0,7</t>
  </si>
  <si>
    <t>-0,75</t>
  </si>
  <si>
    <t>-1</t>
  </si>
  <si>
    <t>771575113RT1</t>
  </si>
  <si>
    <t>Montáž podlah vnitřních z dlaždic keramických 300 x 600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</si>
  <si>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</si>
  <si>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</si>
  <si>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</si>
  <si>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1,27*2</t>
  </si>
  <si>
    <t>0,87*2</t>
  </si>
  <si>
    <t>1,411*2</t>
  </si>
  <si>
    <t>2,2*2</t>
  </si>
  <si>
    <t>771579793R00</t>
  </si>
  <si>
    <t>Příplatky k položkám montáže podlah keramických příplatek za spárovací hmotu - plošně</t>
  </si>
  <si>
    <t>16,2</t>
  </si>
  <si>
    <t>998771203R00</t>
  </si>
  <si>
    <t>Přesun hmot pro podlahy z dlaždic v objektech výšky do 24 m</t>
  </si>
  <si>
    <t>24551554R</t>
  </si>
  <si>
    <t>vyrovnávací stěrka cementová; pro podlahy; samonivelační; pro interiér; tl. vrstvy 1,0 až 30,0 mm; pod dlažby, pod PVC, pod parkety, nášlapná vrstva; barva šedá</t>
  </si>
  <si>
    <t>kg</t>
  </si>
  <si>
    <t>16,2*17</t>
  </si>
  <si>
    <t>597623172R</t>
  </si>
  <si>
    <t>dlažba keramická sokl s požlábkem; š = 98 mm; l = 103 mm; pro interiér; barva šedá; mat; PEI 4</t>
  </si>
  <si>
    <t>(2,82*2)/0,33</t>
  </si>
  <si>
    <t>(5,676*2)/0,33</t>
  </si>
  <si>
    <t>-0,9/0,33</t>
  </si>
  <si>
    <t>-0,7/0,33</t>
  </si>
  <si>
    <t>-0,75/0,33</t>
  </si>
  <si>
    <t>-1/0,33</t>
  </si>
  <si>
    <t>59782131R</t>
  </si>
  <si>
    <t>obklad keramický š = 298 mm; l = 598 mm; h = 10,0 mm; pro interiér; barva šedá; mat; povrch mikroreliéfní</t>
  </si>
  <si>
    <t>Odkaz na mn. položky pořadí 59 : 16,20000*1,1</t>
  </si>
  <si>
    <t>775413110R00</t>
  </si>
  <si>
    <t xml:space="preserve">Podlahové soklíky nebo lišty dodávka včetně montáže přibíjené, ze dřeva tvrdého nebo měkkého v přírodní barvě,  </t>
  </si>
  <si>
    <t>800-775</t>
  </si>
  <si>
    <t>bez základního nátěru</t>
  </si>
  <si>
    <t xml:space="preserve">P01 : </t>
  </si>
  <si>
    <t>3,915</t>
  </si>
  <si>
    <t>5,708</t>
  </si>
  <si>
    <t>5,676</t>
  </si>
  <si>
    <t>3,6</t>
  </si>
  <si>
    <t>775413010R00</t>
  </si>
  <si>
    <t xml:space="preserve">Podlahové soklíky nebo lišty montáž - bez dodávky lišt přibíjené,  </t>
  </si>
  <si>
    <t>včetně spojovacích prostředků.</t>
  </si>
  <si>
    <t>775411810R00</t>
  </si>
  <si>
    <t>Demontáž soklíků nebo lišt dřevěných přibíjených</t>
  </si>
  <si>
    <t xml:space="preserve">B08 : </t>
  </si>
  <si>
    <t>-0,1</t>
  </si>
  <si>
    <t>775591900R00</t>
  </si>
  <si>
    <t>Ostatní opravy na nášlapné ploše broušení vlysů, parket trojnásobné</t>
  </si>
  <si>
    <t xml:space="preserve">B08 + P01 : </t>
  </si>
  <si>
    <t>21,4</t>
  </si>
  <si>
    <t>775981113R00</t>
  </si>
  <si>
    <t>Přechodové, krycí a ukončující podlahové profily přechodová lišta, různá výška podlahoviny, eloxovaný hliník, samolepící lišta, výška profilu 8 mm, šířka profilu 35 mm</t>
  </si>
  <si>
    <t>0,9</t>
  </si>
  <si>
    <t>0,75</t>
  </si>
  <si>
    <t>0,7</t>
  </si>
  <si>
    <t>998775203R00</t>
  </si>
  <si>
    <t>Přesun hmot pro podlahy vlysové a parketové v objektech výšky do 24 m</t>
  </si>
  <si>
    <t>781101210R00</t>
  </si>
  <si>
    <t>Příprava podkladu pod obklady penetrace podkladu pod obklady</t>
  </si>
  <si>
    <t>včetně dodávky materiálu.</t>
  </si>
  <si>
    <t>2,2*2,1</t>
  </si>
  <si>
    <t>1,68*2,1</t>
  </si>
  <si>
    <t>781475120R00</t>
  </si>
  <si>
    <t>Montáž obkladů vnitřních z dlaždic keramických kladených do tmele 300 x 600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</si>
  <si>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</si>
  <si>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</si>
  <si>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998781203R00</t>
  </si>
  <si>
    <t>Přesun hmot pro obklady keramické v objektech výšky do 24 m</t>
  </si>
  <si>
    <t>59761002R</t>
  </si>
  <si>
    <t>obklad keramický š = 298 mm; l = 598 mm; h = 10,0 mm; barva světle šedá, slonová kost; mat; povrch reliefní, glazovaný</t>
  </si>
  <si>
    <t>783612920R00</t>
  </si>
  <si>
    <t>Údržba nátěrů truhlářských výrobků, olejové dvojnásobné s 1x tmelením</t>
  </si>
  <si>
    <t>800-783</t>
  </si>
  <si>
    <t>dveří vícevýplňových (profilovaných) a žaluziových nebo oken dvoudílných tříkřídlových a vícekřídlových a oken třídílných a vícedílných nebo vestavěného nábytku</t>
  </si>
  <si>
    <t>Repase parketových podlah P01</t>
  </si>
  <si>
    <t>784402801R00</t>
  </si>
  <si>
    <t>Odstranění maleb oškrabáním, v místnostech do 3,8 m</t>
  </si>
  <si>
    <t>800-784</t>
  </si>
  <si>
    <t xml:space="preserve">strop : </t>
  </si>
  <si>
    <t>15,1</t>
  </si>
  <si>
    <t>784191101R00</t>
  </si>
  <si>
    <t>Příprava povrchu Penetrace (napouštění) podkladu disperzní, jednonásobná</t>
  </si>
  <si>
    <t>2,82*3,1</t>
  </si>
  <si>
    <t>2,44*3,1</t>
  </si>
  <si>
    <t>-0,7*1,97</t>
  </si>
  <si>
    <t>(1,68*1)*2</t>
  </si>
  <si>
    <t>(2,2*1)*2</t>
  </si>
  <si>
    <t>784195212R00</t>
  </si>
  <si>
    <t>Malby z malířských směsí otěruvzdorných,  , bělost 82 %, dvojnásobné</t>
  </si>
  <si>
    <t>784011222R00</t>
  </si>
  <si>
    <t>Ostatní práce zakrytí podlah,  , bez dodávky materiálu</t>
  </si>
  <si>
    <t>979011211R00</t>
  </si>
  <si>
    <t>Svislá doprava suti a vybouraných hmot nošením za prvé podlaží nad základním podlažím</t>
  </si>
  <si>
    <t xml:space="preserve">Přesun suti : </t>
  </si>
  <si>
    <t>1,7731</t>
  </si>
  <si>
    <t>979011219R00</t>
  </si>
  <si>
    <t>Svislá doprava suti a vybouraných hmot nošením příplatek zakaždé další podlaží nad prvním základním podlažím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</si>
  <si>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</si>
  <si>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</si>
  <si>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</si>
  <si>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</si>
  <si>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</si>
  <si>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1,7731*10</t>
  </si>
  <si>
    <t>979990107R00</t>
  </si>
  <si>
    <t>Poplatek za skládku směs betonu,cihel a dřeva, skupina 17 01 01, 17 01 02 a 17 02 01 z Katalogu odpadů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</si>
  <si>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</si>
  <si>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</si>
  <si>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</si>
  <si>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</si>
  <si>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</si>
  <si>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</si>
  <si>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</si>
  <si>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</si>
  <si>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</si>
  <si>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</si>
  <si>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</si>
  <si>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</si>
  <si>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</si>
  <si>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END</t>
  </si>
  <si>
    <t>Dodávka svítidla a LED žárovek</t>
  </si>
  <si>
    <t>Spínač ř.1/0 3559-A91345</t>
  </si>
  <si>
    <t>Spínač ř.1 3559-A01345</t>
  </si>
  <si>
    <t>05</t>
  </si>
  <si>
    <t>Spínač ř.6 3559-A06345</t>
  </si>
  <si>
    <t>06</t>
  </si>
  <si>
    <t>Kryt 3558A-A651B</t>
  </si>
  <si>
    <t>08</t>
  </si>
  <si>
    <t>Rámeček jednonásobný 3901A-B10B</t>
  </si>
  <si>
    <t>09</t>
  </si>
  <si>
    <t>Rámeček dvojnásobný 3901A-B20B</t>
  </si>
  <si>
    <t>10</t>
  </si>
  <si>
    <t>Rámeček trojnásobný 3901A-B30B</t>
  </si>
  <si>
    <t>11</t>
  </si>
  <si>
    <t>Rámeček pětinásobný 3901A-B50B</t>
  </si>
  <si>
    <t>12</t>
  </si>
  <si>
    <t>Zásuvka 5518A-A2349B komplet</t>
  </si>
  <si>
    <t>13</t>
  </si>
  <si>
    <t>Sporáková kombinace 3425A-0344B</t>
  </si>
  <si>
    <t>14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</si>
  <si>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</si>
  <si>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</si>
  <si>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</si>
  <si>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</si>
  <si>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</si>
  <si>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</si>
  <si>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</si>
  <si>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</si>
  <si>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</si>
  <si>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</si>
  <si>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</si>
  <si>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</si>
  <si>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</si>
  <si>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</si>
  <si>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</si>
  <si>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</si>
  <si>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</si>
  <si>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</si>
  <si>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</si>
  <si>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</si>
  <si>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</si>
  <si>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</si>
  <si>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</si>
  <si>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</si>
  <si>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</si>
  <si>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</si>
  <si>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</si>
  <si>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</si>
  <si>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</si>
  <si>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</si>
  <si>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</si>
  <si>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</si>
  <si>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</si>
  <si>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</si>
  <si>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</si>
  <si>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</si>
  <si>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90</t>
  </si>
  <si>
    <t>Světelný vývod ukončený lustr. svorkou</t>
  </si>
  <si>
    <t>33</t>
  </si>
  <si>
    <t>Montáž svítidla</t>
  </si>
  <si>
    <t>34</t>
  </si>
  <si>
    <t>35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</si>
  <si>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</si>
  <si>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</si>
  <si>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</si>
  <si>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</si>
  <si>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</si>
  <si>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</si>
  <si>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</si>
  <si>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</si>
  <si>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</si>
  <si>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</si>
  <si>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</si>
  <si>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</si>
  <si>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</si>
  <si>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</si>
  <si>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</si>
  <si>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</si>
  <si>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</si>
  <si>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</si>
  <si>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</si>
  <si>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</si>
  <si>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</si>
  <si>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</si>
  <si>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</si>
  <si>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</si>
  <si>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</si>
  <si>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</si>
  <si>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</si>
  <si>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</si>
  <si>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</si>
  <si>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64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</si>
  <si>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</si>
  <si>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</si>
  <si>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</si>
  <si>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</si>
  <si>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</si>
  <si>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</si>
  <si>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</si>
  <si>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</si>
  <si>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</si>
  <si>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</si>
  <si>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</si>
  <si>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91</t>
  </si>
  <si>
    <t>70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</si>
  <si>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</si>
  <si>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</si>
  <si>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</si>
  <si>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</si>
  <si>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</si>
  <si>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</si>
  <si>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</si>
  <si>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74</t>
  </si>
  <si>
    <t>Nástěnný rozv. RZG-N-2S28 komplet</t>
  </si>
  <si>
    <t>75</t>
  </si>
  <si>
    <t>Propojovací systém</t>
  </si>
  <si>
    <t>76</t>
  </si>
  <si>
    <t>Spínač MSN-32-3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</si>
  <si>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</si>
  <si>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</si>
  <si>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</si>
  <si>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</si>
  <si>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</si>
  <si>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</si>
  <si>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</si>
  <si>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</si>
  <si>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</si>
  <si>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</si>
  <si>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</si>
  <si>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</si>
  <si>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</si>
  <si>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</si>
  <si>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</si>
  <si>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</si>
  <si>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</si>
  <si>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hod</t>
  </si>
  <si>
    <t>86</t>
  </si>
  <si>
    <t>PODRUŽNÝ MATERIÁL</t>
  </si>
  <si>
    <t>87</t>
  </si>
  <si>
    <t>ZTRATNÉ A RIZIKO (PROŘEZ)</t>
  </si>
  <si>
    <t>88</t>
  </si>
  <si>
    <t>ZEDNICKÉ VÝPOMOCI</t>
  </si>
  <si>
    <t>92</t>
  </si>
  <si>
    <t>REVIZE</t>
  </si>
  <si>
    <t>kpl.</t>
  </si>
  <si>
    <t>734209103</t>
  </si>
  <si>
    <t>Montáž armatury závitové s jedním závitem G 1/2</t>
  </si>
  <si>
    <t>POL1_7</t>
  </si>
  <si>
    <t>551243890</t>
  </si>
  <si>
    <t>vypouštěcí kulový kohout ,  1/2"</t>
  </si>
  <si>
    <t>POL3_0</t>
  </si>
  <si>
    <t>734209113</t>
  </si>
  <si>
    <t>Montáž armatury závitové s dvěma závity G 1/2</t>
  </si>
  <si>
    <t>551141000</t>
  </si>
  <si>
    <t>kulový kohout mosaz, 0-110°C, DN 15, páka, červený</t>
  </si>
  <si>
    <t>734209114</t>
  </si>
  <si>
    <t>Montáž armatury závitové s dvěma závity G 3/4</t>
  </si>
  <si>
    <t>551172371</t>
  </si>
  <si>
    <t>Odkalovač Flamcovent Clean Smart 22 mm</t>
  </si>
  <si>
    <t>551141020</t>
  </si>
  <si>
    <t>kulový kohout mosaz, 0-110°C, DN 20, páka, červený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</si>
  <si>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</si>
  <si>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</si>
  <si>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</si>
  <si>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</si>
  <si>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</si>
  <si>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734222849</t>
  </si>
  <si>
    <t>Ruční hlavice pro tělesa termostat. ventilů s blokováním</t>
  </si>
  <si>
    <t>734222850</t>
  </si>
  <si>
    <t>Termostatická hlavice</t>
  </si>
  <si>
    <t>734222872</t>
  </si>
  <si>
    <t>Připojovací armatura HM bílá s termostatickou hlavicí</t>
  </si>
  <si>
    <t>998734101</t>
  </si>
  <si>
    <t>Přesun hmot pro armatury v objektech v do 6 m</t>
  </si>
  <si>
    <t>713462111</t>
  </si>
  <si>
    <t>Izolace tepelné potrubí skružemi uchyceno sponou do DN 16 mm</t>
  </si>
  <si>
    <t>713462112</t>
  </si>
  <si>
    <t>Izolace tepelné potrubí skružemi uchyceno sponou do DN 20 mm</t>
  </si>
  <si>
    <t>713462113</t>
  </si>
  <si>
    <t>Izolace tepelné potrubí skružemi uchyceno sponou do DN 25 mm</t>
  </si>
  <si>
    <t>731249300</t>
  </si>
  <si>
    <t>Topná zkouška</t>
  </si>
  <si>
    <t>731251050</t>
  </si>
  <si>
    <t>Závěsný elektrokotel RAY 6KE (1-6 kW)</t>
  </si>
  <si>
    <t>731251131</t>
  </si>
  <si>
    <t>Montáž elektrokotlů ocelových nástěnných přímotopných  4 až 18 kW</t>
  </si>
  <si>
    <t>998731101</t>
  </si>
  <si>
    <t>Přesun hmot pro kotelny v objektech v do 6 m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</si>
  <si>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</si>
  <si>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</si>
  <si>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</si>
  <si>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</si>
  <si>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</si>
  <si>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</si>
  <si>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733291101</t>
  </si>
  <si>
    <t>Zkouška těsnosti potrubí měděné do D 35x1,5</t>
  </si>
  <si>
    <t>998733101</t>
  </si>
  <si>
    <t>Přesun hmot pro rozvody potrubí v objektech v do 6 m</t>
  </si>
  <si>
    <t>735000911</t>
  </si>
  <si>
    <t>Vyregulování ventilu nebo kohoutu dvojregulačního s ručním ovládáním</t>
  </si>
  <si>
    <t>735000912</t>
  </si>
  <si>
    <t>Vyregulování ventilu nebo kohoutu dvojregulačního s termostatickým ovládáním</t>
  </si>
  <si>
    <t>735152478</t>
  </si>
  <si>
    <t>Otopné těleso panelové  Ventil Kompakt 21-060110-6O-10</t>
  </si>
  <si>
    <t>735152574</t>
  </si>
  <si>
    <t>Otopné těleso panelové  Ventil Kompakt 22-060070-60-10</t>
  </si>
  <si>
    <t>735152576</t>
  </si>
  <si>
    <t>Otopné těleso panelové Ventil Kompakt 22-060090-60-10</t>
  </si>
  <si>
    <t>735159400</t>
  </si>
  <si>
    <t>Montáž deskových otopných těles do 1500 mm</t>
  </si>
  <si>
    <t>735164282</t>
  </si>
  <si>
    <t>Sada pro kombinované vytápění 300 W s termostatem</t>
  </si>
  <si>
    <t>735164306</t>
  </si>
  <si>
    <t>Otopné těleso trubkové Koralux Rondo Exklusive KLXM 1500.600</t>
  </si>
  <si>
    <t>735164522</t>
  </si>
  <si>
    <t>Montáž otopného tělesa trubkového Koralux Linear na stěny výšky tělesa přes 1340 mm</t>
  </si>
  <si>
    <t>998735101</t>
  </si>
  <si>
    <t>Přesun hmot pro otopná tělesa v objektech v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</si>
</sst>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qRPbft4oKjRU2gs9TBcNspiOquIh0RtFnVohtovvcGXISYFi6Dh0Xn8kPIp5bmabVtW6Wu1OxM7Kr3t+5S3TuQ==" saltValue="UuXwld1F+pYD0U3/2zDfJ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3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SUMIF(F52:F79,A16,I52:I79)+SUMIF(F52:F79,"PSU",I52:I79)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SUMIF(F52:F79,A17,I52:I79)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SUMIF(F52:F79,A18,I52:I79)</f>
        <v>0</v>
      </c>
      <c r="J18" s="85"/>
    </row>
    <row r="19" spans="1:10" ht="23.25" customHeight="1" x14ac:dyDescent="0.2">
      <c r="A19" s="197" t="s">
        <v>112</v>
      </c>
      <c r="B19" s="38" t="s">
        <v>27</v>
      </c>
      <c r="C19" s="62"/>
      <c r="D19" s="63"/>
      <c r="E19" s="83"/>
      <c r="F19" s="84"/>
      <c r="G19" s="83"/>
      <c r="H19" s="84"/>
      <c r="I19" s="83">
        <f>SUMIF(F52:F79,A19,I52:I79)</f>
        <v>0</v>
      </c>
      <c r="J19" s="85"/>
    </row>
    <row r="20" spans="1:10" ht="23.25" customHeight="1" x14ac:dyDescent="0.2">
      <c r="A20" s="197" t="s">
        <v>113</v>
      </c>
      <c r="B20" s="38" t="s">
        <v>28</v>
      </c>
      <c r="C20" s="62"/>
      <c r="D20" s="63"/>
      <c r="E20" s="83"/>
      <c r="F20" s="84"/>
      <c r="G20" s="83"/>
      <c r="H20" s="84"/>
      <c r="I20" s="83">
        <f>SUMIF(F52:F79,A20,I52:I79)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'02 01 Pol'!AE619+'02 02 Pol'!AE101+'02 03 Pol'!AE49</f>
        <v>0</v>
      </c>
      <c r="G39" s="149">
        <f>'02 01 Pol'!AF619+'02 02 Pol'!AF101+'02 03 Pol'!AF49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'02 01 Pol'!AE619+'02 02 Pol'!AE101+'02 03 Pol'!AE49</f>
        <v>0</v>
      </c>
      <c r="G41" s="156">
        <f>'02 01 Pol'!AF619+'02 02 Pol'!AF101+'02 03 Pol'!AF49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43</v>
      </c>
      <c r="C42" s="147" t="s">
        <v>49</v>
      </c>
      <c r="D42" s="147"/>
      <c r="E42" s="147"/>
      <c r="F42" s="160">
        <f>'02 01 Pol'!AE619</f>
        <v>0</v>
      </c>
      <c r="G42" s="150">
        <f>'02 01 Pol'!AF619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47</v>
      </c>
      <c r="C43" s="147" t="s">
        <v>50</v>
      </c>
      <c r="D43" s="147"/>
      <c r="E43" s="147"/>
      <c r="F43" s="160">
        <f>'02 02 Pol'!AE101</f>
        <v>0</v>
      </c>
      <c r="G43" s="150">
        <f>'02 02 Pol'!AF101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9" t="s">
        <v>51</v>
      </c>
      <c r="C44" s="147" t="s">
        <v>52</v>
      </c>
      <c r="D44" s="147"/>
      <c r="E44" s="147"/>
      <c r="F44" s="160">
        <f>'02 03 Pol'!AE49</f>
        <v>0</v>
      </c>
      <c r="G44" s="150">
        <f>'02 03 Pol'!AF49</f>
        <v>0</v>
      </c>
      <c r="H44" s="150"/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">
      <c r="A45" s="135"/>
      <c r="B45" s="161" t="s">
        <v>53</v>
      </c>
      <c r="C45" s="162"/>
      <c r="D45" s="162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5">
        <f>SUMIF(A39:A44,"=1",I39:I44)</f>
        <v>0</v>
      </c>
      <c r="J45" s="166">
        <f>SUMIF(A39:A44,"=1",J39:J44)</f>
        <v>0</v>
      </c>
    </row>
    <row r="49" spans="1:10" ht="15.75" x14ac:dyDescent="0.25">
      <c r="B49" s="177" t="s">
        <v>55</v>
      </c>
    </row>
    <row r="51" spans="1:10" ht="25.5" customHeight="1" x14ac:dyDescent="0.2">
      <c r="A51" s="179"/>
      <c r="B51" s="182" t="s">
        <v>17</v>
      </c>
      <c r="C51" s="182" t="s">
        <v>5</v>
      </c>
      <c r="D51" s="183"/>
      <c r="E51" s="183"/>
      <c r="F51" s="184" t="s">
        <v>56</v>
      </c>
      <c r="G51" s="184"/>
      <c r="H51" s="184"/>
      <c r="I51" s="184" t="s">
        <v>29</v>
      </c>
      <c r="J51" s="184" t="s">
        <v>0</v>
      </c>
    </row>
    <row r="52" spans="1:10" ht="36.75" customHeight="1" x14ac:dyDescent="0.2">
      <c r="A52" s="180"/>
      <c r="B52" s="185" t="s">
        <v>57</v>
      </c>
      <c r="C52" s="186" t="s">
        <v>58</v>
      </c>
      <c r="D52" s="187"/>
      <c r="E52" s="187"/>
      <c r="F52" s="193" t="s">
        <v>24</v>
      </c>
      <c r="G52" s="194"/>
      <c r="H52" s="194"/>
      <c r="I52" s="194">
        <f>'02 01 Pol'!G8</f>
        <v>0</v>
      </c>
      <c r="J52" s="191" t="str">
        <f>IF(I80=0,"",I52/I80*100)</f>
        <v/>
      </c>
    </row>
    <row r="53" spans="1:10" ht="36.75" customHeight="1" x14ac:dyDescent="0.2">
      <c r="A53" s="180"/>
      <c r="B53" s="185" t="s">
        <v>59</v>
      </c>
      <c r="C53" s="186" t="s">
        <v>60</v>
      </c>
      <c r="D53" s="187"/>
      <c r="E53" s="187"/>
      <c r="F53" s="193" t="s">
        <v>24</v>
      </c>
      <c r="G53" s="194"/>
      <c r="H53" s="194"/>
      <c r="I53" s="194">
        <f>'02 01 Pol'!G19</f>
        <v>0</v>
      </c>
      <c r="J53" s="191" t="str">
        <f>IF(I80=0,"",I53/I80*100)</f>
        <v/>
      </c>
    </row>
    <row r="54" spans="1:10" ht="36.75" customHeight="1" x14ac:dyDescent="0.2">
      <c r="A54" s="180"/>
      <c r="B54" s="185" t="s">
        <v>61</v>
      </c>
      <c r="C54" s="186" t="s">
        <v>62</v>
      </c>
      <c r="D54" s="187"/>
      <c r="E54" s="187"/>
      <c r="F54" s="193" t="s">
        <v>24</v>
      </c>
      <c r="G54" s="194"/>
      <c r="H54" s="194"/>
      <c r="I54" s="194">
        <f>'02 01 Pol'!G79</f>
        <v>0</v>
      </c>
      <c r="J54" s="191" t="str">
        <f>IF(I80=0,"",I54/I80*100)</f>
        <v/>
      </c>
    </row>
    <row r="55" spans="1:10" ht="36.75" customHeight="1" x14ac:dyDescent="0.2">
      <c r="A55" s="180"/>
      <c r="B55" s="185" t="s">
        <v>63</v>
      </c>
      <c r="C55" s="186" t="s">
        <v>64</v>
      </c>
      <c r="D55" s="187"/>
      <c r="E55" s="187"/>
      <c r="F55" s="193" t="s">
        <v>24</v>
      </c>
      <c r="G55" s="194"/>
      <c r="H55" s="194"/>
      <c r="I55" s="194">
        <f>'02 01 Pol'!G96</f>
        <v>0</v>
      </c>
      <c r="J55" s="191" t="str">
        <f>IF(I80=0,"",I55/I80*100)</f>
        <v/>
      </c>
    </row>
    <row r="56" spans="1:10" ht="36.75" customHeight="1" x14ac:dyDescent="0.2">
      <c r="A56" s="180"/>
      <c r="B56" s="185" t="s">
        <v>65</v>
      </c>
      <c r="C56" s="186" t="s">
        <v>66</v>
      </c>
      <c r="D56" s="187"/>
      <c r="E56" s="187"/>
      <c r="F56" s="193" t="s">
        <v>24</v>
      </c>
      <c r="G56" s="194"/>
      <c r="H56" s="194"/>
      <c r="I56" s="194">
        <f>'02 01 Pol'!G133</f>
        <v>0</v>
      </c>
      <c r="J56" s="191" t="str">
        <f>IF(I80=0,"",I56/I80*100)</f>
        <v/>
      </c>
    </row>
    <row r="57" spans="1:10" ht="36.75" customHeight="1" x14ac:dyDescent="0.2">
      <c r="A57" s="180"/>
      <c r="B57" s="185" t="s">
        <v>67</v>
      </c>
      <c r="C57" s="186" t="s">
        <v>68</v>
      </c>
      <c r="D57" s="187"/>
      <c r="E57" s="187"/>
      <c r="F57" s="193" t="s">
        <v>25</v>
      </c>
      <c r="G57" s="194"/>
      <c r="H57" s="194"/>
      <c r="I57" s="194">
        <f>'02 01 Pol'!G138</f>
        <v>0</v>
      </c>
      <c r="J57" s="191" t="str">
        <f>IF(I80=0,"",I57/I80*100)</f>
        <v/>
      </c>
    </row>
    <row r="58" spans="1:10" ht="36.75" customHeight="1" x14ac:dyDescent="0.2">
      <c r="A58" s="180"/>
      <c r="B58" s="185" t="s">
        <v>69</v>
      </c>
      <c r="C58" s="186" t="s">
        <v>70</v>
      </c>
      <c r="D58" s="187"/>
      <c r="E58" s="187"/>
      <c r="F58" s="193" t="s">
        <v>25</v>
      </c>
      <c r="G58" s="194"/>
      <c r="H58" s="194"/>
      <c r="I58" s="194">
        <f>'02 03 Pol'!G22</f>
        <v>0</v>
      </c>
      <c r="J58" s="191" t="str">
        <f>IF(I80=0,"",I58/I80*100)</f>
        <v/>
      </c>
    </row>
    <row r="59" spans="1:10" ht="36.75" customHeight="1" x14ac:dyDescent="0.2">
      <c r="A59" s="180"/>
      <c r="B59" s="185" t="s">
        <v>71</v>
      </c>
      <c r="C59" s="186" t="s">
        <v>72</v>
      </c>
      <c r="D59" s="187"/>
      <c r="E59" s="187"/>
      <c r="F59" s="193" t="s">
        <v>25</v>
      </c>
      <c r="G59" s="194"/>
      <c r="H59" s="194"/>
      <c r="I59" s="194">
        <f>'02 01 Pol'!G148</f>
        <v>0</v>
      </c>
      <c r="J59" s="191" t="str">
        <f>IF(I80=0,"",I59/I80*100)</f>
        <v/>
      </c>
    </row>
    <row r="60" spans="1:10" ht="36.75" customHeight="1" x14ac:dyDescent="0.2">
      <c r="A60" s="180"/>
      <c r="B60" s="185" t="s">
        <v>73</v>
      </c>
      <c r="C60" s="186" t="s">
        <v>74</v>
      </c>
      <c r="D60" s="187"/>
      <c r="E60" s="187"/>
      <c r="F60" s="193" t="s">
        <v>25</v>
      </c>
      <c r="G60" s="194"/>
      <c r="H60" s="194"/>
      <c r="I60" s="194">
        <f>'02 01 Pol'!G166</f>
        <v>0</v>
      </c>
      <c r="J60" s="191" t="str">
        <f>IF(I80=0,"",I60/I80*100)</f>
        <v/>
      </c>
    </row>
    <row r="61" spans="1:10" ht="36.75" customHeight="1" x14ac:dyDescent="0.2">
      <c r="A61" s="180"/>
      <c r="B61" s="185" t="s">
        <v>75</v>
      </c>
      <c r="C61" s="186" t="s">
        <v>76</v>
      </c>
      <c r="D61" s="187"/>
      <c r="E61" s="187"/>
      <c r="F61" s="193" t="s">
        <v>25</v>
      </c>
      <c r="G61" s="194"/>
      <c r="H61" s="194"/>
      <c r="I61" s="194">
        <f>'02 01 Pol'!G190</f>
        <v>0</v>
      </c>
      <c r="J61" s="191" t="str">
        <f>IF(I80=0,"",I61/I80*100)</f>
        <v/>
      </c>
    </row>
    <row r="62" spans="1:10" ht="36.75" customHeight="1" x14ac:dyDescent="0.2">
      <c r="A62" s="180"/>
      <c r="B62" s="185" t="s">
        <v>77</v>
      </c>
      <c r="C62" s="186" t="s">
        <v>78</v>
      </c>
      <c r="D62" s="187"/>
      <c r="E62" s="187"/>
      <c r="F62" s="193" t="s">
        <v>25</v>
      </c>
      <c r="G62" s="194"/>
      <c r="H62" s="194"/>
      <c r="I62" s="194">
        <f>'02 01 Pol'!G236</f>
        <v>0</v>
      </c>
      <c r="J62" s="191" t="str">
        <f>IF(I80=0,"",I62/I80*100)</f>
        <v/>
      </c>
    </row>
    <row r="63" spans="1:10" ht="36.75" customHeight="1" x14ac:dyDescent="0.2">
      <c r="A63" s="180"/>
      <c r="B63" s="185" t="s">
        <v>79</v>
      </c>
      <c r="C63" s="186" t="s">
        <v>80</v>
      </c>
      <c r="D63" s="187"/>
      <c r="E63" s="187"/>
      <c r="F63" s="193" t="s">
        <v>25</v>
      </c>
      <c r="G63" s="194"/>
      <c r="H63" s="194"/>
      <c r="I63" s="194">
        <f>'02 03 Pol'!G26</f>
        <v>0</v>
      </c>
      <c r="J63" s="191" t="str">
        <f>IF(I80=0,"",I63/I80*100)</f>
        <v/>
      </c>
    </row>
    <row r="64" spans="1:10" ht="36.75" customHeight="1" x14ac:dyDescent="0.2">
      <c r="A64" s="180"/>
      <c r="B64" s="185" t="s">
        <v>81</v>
      </c>
      <c r="C64" s="186" t="s">
        <v>82</v>
      </c>
      <c r="D64" s="187"/>
      <c r="E64" s="187"/>
      <c r="F64" s="193" t="s">
        <v>25</v>
      </c>
      <c r="G64" s="194"/>
      <c r="H64" s="194"/>
      <c r="I64" s="194">
        <f>'02 03 Pol'!G31</f>
        <v>0</v>
      </c>
      <c r="J64" s="191" t="str">
        <f>IF(I80=0,"",I64/I80*100)</f>
        <v/>
      </c>
    </row>
    <row r="65" spans="1:10" ht="36.75" customHeight="1" x14ac:dyDescent="0.2">
      <c r="A65" s="180"/>
      <c r="B65" s="185" t="s">
        <v>83</v>
      </c>
      <c r="C65" s="186" t="s">
        <v>84</v>
      </c>
      <c r="D65" s="187"/>
      <c r="E65" s="187"/>
      <c r="F65" s="193" t="s">
        <v>25</v>
      </c>
      <c r="G65" s="194"/>
      <c r="H65" s="194"/>
      <c r="I65" s="194">
        <f>'02 03 Pol'!G8</f>
        <v>0</v>
      </c>
      <c r="J65" s="191" t="str">
        <f>IF(I80=0,"",I65/I80*100)</f>
        <v/>
      </c>
    </row>
    <row r="66" spans="1:10" ht="36.75" customHeight="1" x14ac:dyDescent="0.2">
      <c r="A66" s="180"/>
      <c r="B66" s="185" t="s">
        <v>85</v>
      </c>
      <c r="C66" s="186" t="s">
        <v>86</v>
      </c>
      <c r="D66" s="187"/>
      <c r="E66" s="187"/>
      <c r="F66" s="193" t="s">
        <v>25</v>
      </c>
      <c r="G66" s="194"/>
      <c r="H66" s="194"/>
      <c r="I66" s="194">
        <f>'02 03 Pol'!G37</f>
        <v>0</v>
      </c>
      <c r="J66" s="191" t="str">
        <f>IF(I80=0,"",I66/I80*100)</f>
        <v/>
      </c>
    </row>
    <row r="67" spans="1:10" ht="36.75" customHeight="1" x14ac:dyDescent="0.2">
      <c r="A67" s="180"/>
      <c r="B67" s="185" t="s">
        <v>87</v>
      </c>
      <c r="C67" s="186" t="s">
        <v>88</v>
      </c>
      <c r="D67" s="187"/>
      <c r="E67" s="187"/>
      <c r="F67" s="193" t="s">
        <v>25</v>
      </c>
      <c r="G67" s="194"/>
      <c r="H67" s="194"/>
      <c r="I67" s="194">
        <f>'02 01 Pol'!G251</f>
        <v>0</v>
      </c>
      <c r="J67" s="191" t="str">
        <f>IF(I80=0,"",I67/I80*100)</f>
        <v/>
      </c>
    </row>
    <row r="68" spans="1:10" ht="36.75" customHeight="1" x14ac:dyDescent="0.2">
      <c r="A68" s="180"/>
      <c r="B68" s="185" t="s">
        <v>89</v>
      </c>
      <c r="C68" s="186" t="s">
        <v>90</v>
      </c>
      <c r="D68" s="187"/>
      <c r="E68" s="187"/>
      <c r="F68" s="193" t="s">
        <v>25</v>
      </c>
      <c r="G68" s="194"/>
      <c r="H68" s="194"/>
      <c r="I68" s="194">
        <f>'02 01 Pol'!G278</f>
        <v>0</v>
      </c>
      <c r="J68" s="191" t="str">
        <f>IF(I80=0,"",I68/I80*100)</f>
        <v/>
      </c>
    </row>
    <row r="69" spans="1:10" ht="36.75" customHeight="1" x14ac:dyDescent="0.2">
      <c r="A69" s="180"/>
      <c r="B69" s="185" t="s">
        <v>91</v>
      </c>
      <c r="C69" s="186" t="s">
        <v>92</v>
      </c>
      <c r="D69" s="187"/>
      <c r="E69" s="187"/>
      <c r="F69" s="193" t="s">
        <v>25</v>
      </c>
      <c r="G69" s="194"/>
      <c r="H69" s="194"/>
      <c r="I69" s="194">
        <f>'02 01 Pol'!G352</f>
        <v>0</v>
      </c>
      <c r="J69" s="191" t="str">
        <f>IF(I80=0,"",I69/I80*100)</f>
        <v/>
      </c>
    </row>
    <row r="70" spans="1:10" ht="36.75" customHeight="1" x14ac:dyDescent="0.2">
      <c r="A70" s="180"/>
      <c r="B70" s="185" t="s">
        <v>93</v>
      </c>
      <c r="C70" s="186" t="s">
        <v>94</v>
      </c>
      <c r="D70" s="187"/>
      <c r="E70" s="187"/>
      <c r="F70" s="193" t="s">
        <v>25</v>
      </c>
      <c r="G70" s="194"/>
      <c r="H70" s="194"/>
      <c r="I70" s="194">
        <f>'02 01 Pol'!G403</f>
        <v>0</v>
      </c>
      <c r="J70" s="191" t="str">
        <f>IF(I80=0,"",I70/I80*100)</f>
        <v/>
      </c>
    </row>
    <row r="71" spans="1:10" ht="36.75" customHeight="1" x14ac:dyDescent="0.2">
      <c r="A71" s="180"/>
      <c r="B71" s="185" t="s">
        <v>95</v>
      </c>
      <c r="C71" s="186" t="s">
        <v>96</v>
      </c>
      <c r="D71" s="187"/>
      <c r="E71" s="187"/>
      <c r="F71" s="193" t="s">
        <v>25</v>
      </c>
      <c r="G71" s="194"/>
      <c r="H71" s="194"/>
      <c r="I71" s="194">
        <f>'02 01 Pol'!G438</f>
        <v>0</v>
      </c>
      <c r="J71" s="191" t="str">
        <f>IF(I80=0,"",I71/I80*100)</f>
        <v/>
      </c>
    </row>
    <row r="72" spans="1:10" ht="36.75" customHeight="1" x14ac:dyDescent="0.2">
      <c r="A72" s="180"/>
      <c r="B72" s="185" t="s">
        <v>97</v>
      </c>
      <c r="C72" s="186" t="s">
        <v>98</v>
      </c>
      <c r="D72" s="187"/>
      <c r="E72" s="187"/>
      <c r="F72" s="193" t="s">
        <v>25</v>
      </c>
      <c r="G72" s="194"/>
      <c r="H72" s="194"/>
      <c r="I72" s="194">
        <f>'02 01 Pol'!G445</f>
        <v>0</v>
      </c>
      <c r="J72" s="191" t="str">
        <f>IF(I80=0,"",I72/I80*100)</f>
        <v/>
      </c>
    </row>
    <row r="73" spans="1:10" ht="36.75" customHeight="1" x14ac:dyDescent="0.2">
      <c r="A73" s="180"/>
      <c r="B73" s="185" t="s">
        <v>99</v>
      </c>
      <c r="C73" s="186" t="s">
        <v>100</v>
      </c>
      <c r="D73" s="187"/>
      <c r="E73" s="187"/>
      <c r="F73" s="193" t="s">
        <v>26</v>
      </c>
      <c r="G73" s="194"/>
      <c r="H73" s="194"/>
      <c r="I73" s="194">
        <f>'02 02 Pol'!G8</f>
        <v>0</v>
      </c>
      <c r="J73" s="191" t="str">
        <f>IF(I80=0,"",I73/I80*100)</f>
        <v/>
      </c>
    </row>
    <row r="74" spans="1:10" ht="36.75" customHeight="1" x14ac:dyDescent="0.2">
      <c r="A74" s="180"/>
      <c r="B74" s="185" t="s">
        <v>101</v>
      </c>
      <c r="C74" s="186" t="s">
        <v>102</v>
      </c>
      <c r="D74" s="187"/>
      <c r="E74" s="187"/>
      <c r="F74" s="193" t="s">
        <v>26</v>
      </c>
      <c r="G74" s="194"/>
      <c r="H74" s="194"/>
      <c r="I74" s="194">
        <f>'02 02 Pol'!G40</f>
        <v>0</v>
      </c>
      <c r="J74" s="191" t="str">
        <f>IF(I80=0,"",I74/I80*100)</f>
        <v/>
      </c>
    </row>
    <row r="75" spans="1:10" ht="36.75" customHeight="1" x14ac:dyDescent="0.2">
      <c r="A75" s="180"/>
      <c r="B75" s="185" t="s">
        <v>103</v>
      </c>
      <c r="C75" s="186" t="s">
        <v>104</v>
      </c>
      <c r="D75" s="187"/>
      <c r="E75" s="187"/>
      <c r="F75" s="193" t="s">
        <v>26</v>
      </c>
      <c r="G75" s="194"/>
      <c r="H75" s="194"/>
      <c r="I75" s="194">
        <f>'02 02 Pol'!G77</f>
        <v>0</v>
      </c>
      <c r="J75" s="191" t="str">
        <f>IF(I80=0,"",I75/I80*100)</f>
        <v/>
      </c>
    </row>
    <row r="76" spans="1:10" ht="36.75" customHeight="1" x14ac:dyDescent="0.2">
      <c r="A76" s="180"/>
      <c r="B76" s="185" t="s">
        <v>105</v>
      </c>
      <c r="C76" s="186" t="s">
        <v>106</v>
      </c>
      <c r="D76" s="187"/>
      <c r="E76" s="187"/>
      <c r="F76" s="193" t="s">
        <v>26</v>
      </c>
      <c r="G76" s="194"/>
      <c r="H76" s="194"/>
      <c r="I76" s="194">
        <f>'02 02 Pol'!G82</f>
        <v>0</v>
      </c>
      <c r="J76" s="191" t="str">
        <f>IF(I80=0,"",I76/I80*100)</f>
        <v/>
      </c>
    </row>
    <row r="77" spans="1:10" ht="36.75" customHeight="1" x14ac:dyDescent="0.2">
      <c r="A77" s="180"/>
      <c r="B77" s="185" t="s">
        <v>107</v>
      </c>
      <c r="C77" s="186" t="s">
        <v>108</v>
      </c>
      <c r="D77" s="187"/>
      <c r="E77" s="187"/>
      <c r="F77" s="193" t="s">
        <v>26</v>
      </c>
      <c r="G77" s="194"/>
      <c r="H77" s="194"/>
      <c r="I77" s="194">
        <f>'02 02 Pol'!G94</f>
        <v>0</v>
      </c>
      <c r="J77" s="191" t="str">
        <f>IF(I80=0,"",I77/I80*100)</f>
        <v/>
      </c>
    </row>
    <row r="78" spans="1:10" ht="36.75" customHeight="1" x14ac:dyDescent="0.2">
      <c r="A78" s="180"/>
      <c r="B78" s="185" t="s">
        <v>109</v>
      </c>
      <c r="C78" s="186" t="s">
        <v>110</v>
      </c>
      <c r="D78" s="187"/>
      <c r="E78" s="187"/>
      <c r="F78" s="193" t="s">
        <v>111</v>
      </c>
      <c r="G78" s="194"/>
      <c r="H78" s="194"/>
      <c r="I78" s="194">
        <f>'02 01 Pol'!G594</f>
        <v>0</v>
      </c>
      <c r="J78" s="191" t="str">
        <f>IF(I80=0,"",I78/I80*100)</f>
        <v/>
      </c>
    </row>
    <row r="79" spans="1:10" ht="36.75" customHeight="1" x14ac:dyDescent="0.2">
      <c r="A79" s="180"/>
      <c r="B79" s="185" t="s">
        <v>112</v>
      </c>
      <c r="C79" s="186" t="s">
        <v>27</v>
      </c>
      <c r="D79" s="187"/>
      <c r="E79" s="187"/>
      <c r="F79" s="193" t="s">
        <v>112</v>
      </c>
      <c r="G79" s="194"/>
      <c r="H79" s="194"/>
      <c r="I79" s="194">
        <f>'02 01 Pol'!G611</f>
        <v>0</v>
      </c>
      <c r="J79" s="191" t="str">
        <f>IF(I80=0,"",I79/I80*100)</f>
        <v/>
      </c>
    </row>
    <row r="80" spans="1:10" ht="25.5" customHeight="1" x14ac:dyDescent="0.2">
      <c r="A80" s="181"/>
      <c r="B80" s="188" t="s">
        <v>1</v>
      </c>
      <c r="C80" s="189"/>
      <c r="D80" s="190"/>
      <c r="E80" s="190"/>
      <c r="F80" s="195"/>
      <c r="G80" s="196"/>
      <c r="H80" s="196"/>
      <c r="I80" s="196">
        <f>SUM(I52:I79)</f>
        <v>0</v>
      </c>
      <c r="J80" s="192">
        <f>SUM(J52:J79)</f>
        <v>0</v>
      </c>
    </row>
    <row r="81" spans="6:10" x14ac:dyDescent="0.2">
      <c r="F81" s="133"/>
      <c r="G81" s="133"/>
      <c r="H81" s="133"/>
      <c r="I81" s="133"/>
      <c r="J81" s="134"/>
    </row>
    <row r="82" spans="6:10" x14ac:dyDescent="0.2">
      <c r="F82" s="133"/>
      <c r="G82" s="133"/>
      <c r="H82" s="133"/>
      <c r="I82" s="133"/>
      <c r="J82" s="134"/>
    </row>
    <row r="83" spans="6:10" x14ac:dyDescent="0.2">
      <c r="F83" s="133"/>
      <c r="G83" s="133"/>
      <c r="H83" s="133"/>
      <c r="I83" s="133"/>
      <c r="J83" s="134"/>
    </row>
  </sheetData>
  <sheetProtection algorithmName="SHA-512" hashValue="5E+8+GBwwhF1KX0lLX3yss3bmYqyAMUKhe6f3z+c8N/staUzQ2m2Fdkj0P8oVKlyBkf9g7sTtJa4D97ewPqTmA==" saltValue="RmartqdMXQew5Yks6MHap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XxkHHwpSG9sdmQ3rqfBmYVaOi8al8JX8I6JGNRahf484A2IrfbmDrtdcgbnbwD2Q9qbhLMxBTzTwr7Rd/cBN9w==" saltValue="JJMZkKDvYBEhCH+t9ceha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C5A5B-7EA3-44A3-8275-F73BF015F35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114</v>
      </c>
      <c r="B1" s="198"/>
      <c r="C1" s="198"/>
      <c r="D1" s="198"/>
      <c r="E1" s="198"/>
      <c r="F1" s="198"/>
      <c r="G1" s="198"/>
      <c r="AG1" t="s">
        <v>115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116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116</v>
      </c>
      <c r="AG3" t="s">
        <v>117</v>
      </c>
    </row>
    <row r="4" spans="1:60" ht="24.95" customHeight="1" x14ac:dyDescent="0.2">
      <c r="A4" s="203" t="s">
        <v>9</v>
      </c>
      <c r="B4" s="204" t="s">
        <v>43</v>
      </c>
      <c r="C4" s="205" t="s">
        <v>49</v>
      </c>
      <c r="D4" s="206"/>
      <c r="E4" s="206"/>
      <c r="F4" s="206"/>
      <c r="G4" s="207"/>
      <c r="AG4" t="s">
        <v>118</v>
      </c>
    </row>
    <row r="5" spans="1:60" x14ac:dyDescent="0.2">
      <c r="D5" s="10"/>
    </row>
    <row r="6" spans="1:60" ht="38.25" x14ac:dyDescent="0.2">
      <c r="A6" s="209" t="s">
        <v>119</v>
      </c>
      <c r="B6" s="211" t="s">
        <v>120</v>
      </c>
      <c r="C6" s="211" t="s">
        <v>121</v>
      </c>
      <c r="D6" s="210" t="s">
        <v>122</v>
      </c>
      <c r="E6" s="209" t="s">
        <v>123</v>
      </c>
      <c r="F6" s="208" t="s">
        <v>124</v>
      </c>
      <c r="G6" s="209" t="s">
        <v>29</v>
      </c>
      <c r="H6" s="212" t="s">
        <v>30</v>
      </c>
      <c r="I6" s="212" t="s">
        <v>125</v>
      </c>
      <c r="J6" s="212" t="s">
        <v>31</v>
      </c>
      <c r="K6" s="212" t="s">
        <v>126</v>
      </c>
      <c r="L6" s="212" t="s">
        <v>127</v>
      </c>
      <c r="M6" s="212" t="s">
        <v>128</v>
      </c>
      <c r="N6" s="212" t="s">
        <v>129</v>
      </c>
      <c r="O6" s="212" t="s">
        <v>130</v>
      </c>
      <c r="P6" s="212" t="s">
        <v>131</v>
      </c>
      <c r="Q6" s="212" t="s">
        <v>132</v>
      </c>
      <c r="R6" s="212" t="s">
        <v>133</v>
      </c>
      <c r="S6" s="212" t="s">
        <v>134</v>
      </c>
      <c r="T6" s="212" t="s">
        <v>135</v>
      </c>
      <c r="U6" s="212" t="s">
        <v>136</v>
      </c>
      <c r="V6" s="212" t="s">
        <v>137</v>
      </c>
      <c r="W6" s="212" t="s">
        <v>138</v>
      </c>
      <c r="X6" s="212" t="s">
        <v>139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140</v>
      </c>
      <c r="B8" s="227" t="s">
        <v>57</v>
      </c>
      <c r="C8" s="251" t="s">
        <v>58</v>
      </c>
      <c r="D8" s="228"/>
      <c r="E8" s="229"/>
      <c r="F8" s="230"/>
      <c r="G8" s="230">
        <f>SUMIF(AG9:AG18,"&lt;&gt;NOR",G9:G18)</f>
        <v>0</v>
      </c>
      <c r="H8" s="230"/>
      <c r="I8" s="230">
        <f>SUM(I9:I18)</f>
        <v>0</v>
      </c>
      <c r="J8" s="230"/>
      <c r="K8" s="230">
        <f>SUM(K9:K18)</f>
        <v>0</v>
      </c>
      <c r="L8" s="230"/>
      <c r="M8" s="230">
        <f>SUM(M9:M18)</f>
        <v>0</v>
      </c>
      <c r="N8" s="230"/>
      <c r="O8" s="230">
        <f>SUM(O9:O18)</f>
        <v>0.42000000000000004</v>
      </c>
      <c r="P8" s="230"/>
      <c r="Q8" s="230">
        <f>SUM(Q9:Q18)</f>
        <v>0</v>
      </c>
      <c r="R8" s="230"/>
      <c r="S8" s="230"/>
      <c r="T8" s="231"/>
      <c r="U8" s="225"/>
      <c r="V8" s="225">
        <f>SUM(V9:V18)</f>
        <v>22.55</v>
      </c>
      <c r="W8" s="225"/>
      <c r="X8" s="225"/>
      <c r="AG8" t="s">
        <v>141</v>
      </c>
    </row>
    <row r="9" spans="1:60" ht="22.5" outlineLevel="1" x14ac:dyDescent="0.2">
      <c r="A9" s="232">
        <v>1</v>
      </c>
      <c r="B9" s="233" t="s">
        <v>142</v>
      </c>
      <c r="C9" s="252" t="s">
        <v>143</v>
      </c>
      <c r="D9" s="234" t="s">
        <v>144</v>
      </c>
      <c r="E9" s="235">
        <v>15.1922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2.5420000000000002E-2</v>
      </c>
      <c r="O9" s="237">
        <f>ROUND(E9*N9,2)</f>
        <v>0.39</v>
      </c>
      <c r="P9" s="237">
        <v>0</v>
      </c>
      <c r="Q9" s="237">
        <f>ROUND(E9*P9,2)</f>
        <v>0</v>
      </c>
      <c r="R9" s="237" t="s">
        <v>145</v>
      </c>
      <c r="S9" s="237" t="s">
        <v>146</v>
      </c>
      <c r="T9" s="238" t="s">
        <v>146</v>
      </c>
      <c r="U9" s="222">
        <v>1.2250000000000001</v>
      </c>
      <c r="V9" s="222">
        <f>ROUND(E9*U9,2)</f>
        <v>18.61</v>
      </c>
      <c r="W9" s="222"/>
      <c r="X9" s="222" t="s">
        <v>147</v>
      </c>
      <c r="Y9" s="213"/>
      <c r="Z9" s="213"/>
      <c r="AA9" s="213"/>
      <c r="AB9" s="213"/>
      <c r="AC9" s="213"/>
      <c r="AD9" s="213"/>
      <c r="AE9" s="213"/>
      <c r="AF9" s="213"/>
      <c r="AG9" s="213" t="s">
        <v>148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20"/>
      <c r="B10" s="221"/>
      <c r="C10" s="253" t="s">
        <v>149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150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39" t="str">
        <f>C10</f>
        <v>zřízení nosné konstrukce příčky, vložení tepelné izolace tl. do 5 cm, montáž desek, tmelení spár Q2 a úprava rohů. Včetně dodávek materiálu.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4" t="s">
        <v>151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152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4" t="s">
        <v>153</v>
      </c>
      <c r="D12" s="223"/>
      <c r="E12" s="224">
        <v>9.3681999999999999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152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20"/>
      <c r="B13" s="221"/>
      <c r="C13" s="254" t="s">
        <v>154</v>
      </c>
      <c r="D13" s="223"/>
      <c r="E13" s="224">
        <v>7.44</v>
      </c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152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4" t="s">
        <v>155</v>
      </c>
      <c r="D14" s="223"/>
      <c r="E14" s="224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3"/>
      <c r="Z14" s="213"/>
      <c r="AA14" s="213"/>
      <c r="AB14" s="213"/>
      <c r="AC14" s="213"/>
      <c r="AD14" s="213"/>
      <c r="AE14" s="213"/>
      <c r="AF14" s="213"/>
      <c r="AG14" s="213" t="s">
        <v>152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4" t="s">
        <v>156</v>
      </c>
      <c r="D15" s="223"/>
      <c r="E15" s="224">
        <v>-1.6160000000000001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152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33.75" outlineLevel="1" x14ac:dyDescent="0.2">
      <c r="A16" s="232">
        <v>2</v>
      </c>
      <c r="B16" s="233" t="s">
        <v>157</v>
      </c>
      <c r="C16" s="252" t="s">
        <v>158</v>
      </c>
      <c r="D16" s="234" t="s">
        <v>159</v>
      </c>
      <c r="E16" s="235">
        <v>2.3759999999999999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15</v>
      </c>
      <c r="M16" s="237">
        <f>G16*(1+L16/100)</f>
        <v>0</v>
      </c>
      <c r="N16" s="237">
        <v>1.1560000000000001E-2</v>
      </c>
      <c r="O16" s="237">
        <f>ROUND(E16*N16,2)</f>
        <v>0.03</v>
      </c>
      <c r="P16" s="237">
        <v>0</v>
      </c>
      <c r="Q16" s="237">
        <f>ROUND(E16*P16,2)</f>
        <v>0</v>
      </c>
      <c r="R16" s="237" t="s">
        <v>145</v>
      </c>
      <c r="S16" s="237" t="s">
        <v>146</v>
      </c>
      <c r="T16" s="238" t="s">
        <v>146</v>
      </c>
      <c r="U16" s="222">
        <v>1.6579999999999999</v>
      </c>
      <c r="V16" s="222">
        <f>ROUND(E16*U16,2)</f>
        <v>3.94</v>
      </c>
      <c r="W16" s="222"/>
      <c r="X16" s="222" t="s">
        <v>147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148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4" t="s">
        <v>160</v>
      </c>
      <c r="D17" s="223"/>
      <c r="E17" s="224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3"/>
      <c r="Z17" s="213"/>
      <c r="AA17" s="213"/>
      <c r="AB17" s="213"/>
      <c r="AC17" s="213"/>
      <c r="AD17" s="213"/>
      <c r="AE17" s="213"/>
      <c r="AF17" s="213"/>
      <c r="AG17" s="213" t="s">
        <v>152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54" t="s">
        <v>161</v>
      </c>
      <c r="D18" s="223"/>
      <c r="E18" s="224">
        <v>2.3759999999999999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152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x14ac:dyDescent="0.2">
      <c r="A19" s="226" t="s">
        <v>140</v>
      </c>
      <c r="B19" s="227" t="s">
        <v>59</v>
      </c>
      <c r="C19" s="251" t="s">
        <v>60</v>
      </c>
      <c r="D19" s="228"/>
      <c r="E19" s="229"/>
      <c r="F19" s="230"/>
      <c r="G19" s="230">
        <f>SUMIF(AG20:AG78,"&lt;&gt;NOR",G20:G78)</f>
        <v>0</v>
      </c>
      <c r="H19" s="230"/>
      <c r="I19" s="230">
        <f>SUM(I20:I78)</f>
        <v>0</v>
      </c>
      <c r="J19" s="230"/>
      <c r="K19" s="230">
        <f>SUM(K20:K78)</f>
        <v>0</v>
      </c>
      <c r="L19" s="230"/>
      <c r="M19" s="230">
        <f>SUM(M20:M78)</f>
        <v>0</v>
      </c>
      <c r="N19" s="230"/>
      <c r="O19" s="230">
        <f>SUM(O20:O78)</f>
        <v>0.52</v>
      </c>
      <c r="P19" s="230"/>
      <c r="Q19" s="230">
        <f>SUM(Q20:Q78)</f>
        <v>0</v>
      </c>
      <c r="R19" s="230"/>
      <c r="S19" s="230"/>
      <c r="T19" s="231"/>
      <c r="U19" s="225"/>
      <c r="V19" s="225">
        <f>SUM(V20:V78)</f>
        <v>20.059999999999999</v>
      </c>
      <c r="W19" s="225"/>
      <c r="X19" s="225"/>
      <c r="AG19" t="s">
        <v>141</v>
      </c>
    </row>
    <row r="20" spans="1:60" outlineLevel="1" x14ac:dyDescent="0.2">
      <c r="A20" s="232">
        <v>3</v>
      </c>
      <c r="B20" s="233" t="s">
        <v>162</v>
      </c>
      <c r="C20" s="252" t="s">
        <v>163</v>
      </c>
      <c r="D20" s="234" t="s">
        <v>144</v>
      </c>
      <c r="E20" s="235">
        <v>12.895799999999999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15</v>
      </c>
      <c r="M20" s="237">
        <f>G20*(1+L20/100)</f>
        <v>0</v>
      </c>
      <c r="N20" s="237">
        <v>4.0000000000000003E-5</v>
      </c>
      <c r="O20" s="237">
        <f>ROUND(E20*N20,2)</f>
        <v>0</v>
      </c>
      <c r="P20" s="237">
        <v>0</v>
      </c>
      <c r="Q20" s="237">
        <f>ROUND(E20*P20,2)</f>
        <v>0</v>
      </c>
      <c r="R20" s="237" t="s">
        <v>145</v>
      </c>
      <c r="S20" s="237" t="s">
        <v>146</v>
      </c>
      <c r="T20" s="238" t="s">
        <v>146</v>
      </c>
      <c r="U20" s="222">
        <v>7.8E-2</v>
      </c>
      <c r="V20" s="222">
        <f>ROUND(E20*U20,2)</f>
        <v>1.01</v>
      </c>
      <c r="W20" s="222"/>
      <c r="X20" s="222" t="s">
        <v>147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148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20"/>
      <c r="B21" s="221"/>
      <c r="C21" s="253" t="s">
        <v>164</v>
      </c>
      <c r="D21" s="240"/>
      <c r="E21" s="240"/>
      <c r="F21" s="240"/>
      <c r="G21" s="240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150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39" t="str">
        <f>C21</f>
        <v>které se zřizují před úpravami povrchu, a obalení osazených dveřních zárubní před znečištěním při úpravách povrchu nástřikem plastických maltovin včetně pozdějšího odkrytí,</v>
      </c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4" t="s">
        <v>165</v>
      </c>
      <c r="D22" s="223"/>
      <c r="E22" s="224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152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4" t="s">
        <v>166</v>
      </c>
      <c r="D23" s="223"/>
      <c r="E23" s="224">
        <v>1.4399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152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4" t="s">
        <v>167</v>
      </c>
      <c r="D24" s="223"/>
      <c r="E24" s="224">
        <v>1.8815999999999999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152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4" t="s">
        <v>168</v>
      </c>
      <c r="D25" s="223"/>
      <c r="E25" s="224">
        <v>2.9249999999999998</v>
      </c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152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4" t="s">
        <v>169</v>
      </c>
      <c r="D26" s="223"/>
      <c r="E26" s="224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152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4" t="s">
        <v>170</v>
      </c>
      <c r="D27" s="223"/>
      <c r="E27" s="224">
        <v>0.80359999999999998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152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4" t="s">
        <v>171</v>
      </c>
      <c r="D28" s="223"/>
      <c r="E28" s="224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152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4" t="s">
        <v>172</v>
      </c>
      <c r="D29" s="223"/>
      <c r="E29" s="224">
        <v>3.7631999999999999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152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4" t="s">
        <v>173</v>
      </c>
      <c r="D30" s="223"/>
      <c r="E30" s="224">
        <v>2.0825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152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33.75" outlineLevel="1" x14ac:dyDescent="0.2">
      <c r="A31" s="232">
        <v>4</v>
      </c>
      <c r="B31" s="233" t="s">
        <v>174</v>
      </c>
      <c r="C31" s="252" t="s">
        <v>175</v>
      </c>
      <c r="D31" s="234" t="s">
        <v>144</v>
      </c>
      <c r="E31" s="235">
        <v>37.5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15</v>
      </c>
      <c r="M31" s="237">
        <f>G31*(1+L31/100)</f>
        <v>0</v>
      </c>
      <c r="N31" s="237">
        <v>3.5500000000000002E-3</v>
      </c>
      <c r="O31" s="237">
        <f>ROUND(E31*N31,2)</f>
        <v>0.13</v>
      </c>
      <c r="P31" s="237">
        <v>0</v>
      </c>
      <c r="Q31" s="237">
        <f>ROUND(E31*P31,2)</f>
        <v>0</v>
      </c>
      <c r="R31" s="237" t="s">
        <v>176</v>
      </c>
      <c r="S31" s="237" t="s">
        <v>146</v>
      </c>
      <c r="T31" s="238" t="s">
        <v>146</v>
      </c>
      <c r="U31" s="222">
        <v>0.15539</v>
      </c>
      <c r="V31" s="222">
        <f>ROUND(E31*U31,2)</f>
        <v>5.83</v>
      </c>
      <c r="W31" s="222"/>
      <c r="X31" s="222" t="s">
        <v>147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148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5" t="s">
        <v>177</v>
      </c>
      <c r="D32" s="241"/>
      <c r="E32" s="241"/>
      <c r="F32" s="241"/>
      <c r="G32" s="241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178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4" t="s">
        <v>179</v>
      </c>
      <c r="D33" s="223"/>
      <c r="E33" s="224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152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4" t="s">
        <v>180</v>
      </c>
      <c r="D34" s="223"/>
      <c r="E34" s="224">
        <v>37.5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152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32">
        <v>5</v>
      </c>
      <c r="B35" s="233" t="s">
        <v>181</v>
      </c>
      <c r="C35" s="252" t="s">
        <v>182</v>
      </c>
      <c r="D35" s="234" t="s">
        <v>144</v>
      </c>
      <c r="E35" s="235">
        <v>112.8683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15</v>
      </c>
      <c r="M35" s="237">
        <f>G35*(1+L35/100)</f>
        <v>0</v>
      </c>
      <c r="N35" s="237">
        <v>3.2799999999999999E-3</v>
      </c>
      <c r="O35" s="237">
        <f>ROUND(E35*N35,2)</f>
        <v>0.37</v>
      </c>
      <c r="P35" s="237">
        <v>0</v>
      </c>
      <c r="Q35" s="237">
        <f>ROUND(E35*P35,2)</f>
        <v>0</v>
      </c>
      <c r="R35" s="237" t="s">
        <v>176</v>
      </c>
      <c r="S35" s="237" t="s">
        <v>146</v>
      </c>
      <c r="T35" s="238" t="s">
        <v>146</v>
      </c>
      <c r="U35" s="222">
        <v>0.10872</v>
      </c>
      <c r="V35" s="222">
        <f>ROUND(E35*U35,2)</f>
        <v>12.27</v>
      </c>
      <c r="W35" s="222"/>
      <c r="X35" s="222" t="s">
        <v>147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148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4" t="s">
        <v>183</v>
      </c>
      <c r="D36" s="223"/>
      <c r="E36" s="224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152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4" t="s">
        <v>165</v>
      </c>
      <c r="D37" s="223"/>
      <c r="E37" s="224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152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4" t="s">
        <v>184</v>
      </c>
      <c r="D38" s="223"/>
      <c r="E38" s="224">
        <v>17.484000000000002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152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4" t="s">
        <v>185</v>
      </c>
      <c r="D39" s="223"/>
      <c r="E39" s="224">
        <v>35.2532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152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4" t="s">
        <v>186</v>
      </c>
      <c r="D40" s="223"/>
      <c r="E40" s="224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152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4" t="s">
        <v>187</v>
      </c>
      <c r="D41" s="223"/>
      <c r="E41" s="224">
        <v>0.24199999999999999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152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4" t="s">
        <v>188</v>
      </c>
      <c r="D42" s="223"/>
      <c r="E42" s="224">
        <v>0.47599999999999998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3"/>
      <c r="Z42" s="213"/>
      <c r="AA42" s="213"/>
      <c r="AB42" s="213"/>
      <c r="AC42" s="213"/>
      <c r="AD42" s="213"/>
      <c r="AE42" s="213"/>
      <c r="AF42" s="213"/>
      <c r="AG42" s="213" t="s">
        <v>152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4" t="s">
        <v>189</v>
      </c>
      <c r="D43" s="223"/>
      <c r="E43" s="224">
        <v>0.39200000000000002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152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4" t="s">
        <v>190</v>
      </c>
      <c r="D44" s="223"/>
      <c r="E44" s="224">
        <v>1.17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152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4" t="s">
        <v>155</v>
      </c>
      <c r="D45" s="223"/>
      <c r="E45" s="224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152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4" t="s">
        <v>191</v>
      </c>
      <c r="D46" s="223"/>
      <c r="E46" s="224">
        <v>-1.4850000000000001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152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4" t="s">
        <v>192</v>
      </c>
      <c r="D47" s="223"/>
      <c r="E47" s="224">
        <v>-1.782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3"/>
      <c r="Z47" s="213"/>
      <c r="AA47" s="213"/>
      <c r="AB47" s="213"/>
      <c r="AC47" s="213"/>
      <c r="AD47" s="213"/>
      <c r="AE47" s="213"/>
      <c r="AF47" s="213"/>
      <c r="AG47" s="213" t="s">
        <v>152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4" t="s">
        <v>193</v>
      </c>
      <c r="D48" s="223"/>
      <c r="E48" s="224">
        <v>-2.9249999999999998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152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4" t="s">
        <v>194</v>
      </c>
      <c r="D49" s="223"/>
      <c r="E49" s="224">
        <v>-1.8815999999999999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152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4" t="s">
        <v>195</v>
      </c>
      <c r="D50" s="223"/>
      <c r="E50" s="224">
        <v>-1.4399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152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4" t="s">
        <v>196</v>
      </c>
      <c r="D51" s="223"/>
      <c r="E51" s="224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152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4" t="s">
        <v>197</v>
      </c>
      <c r="D52" s="223"/>
      <c r="E52" s="224">
        <v>7.8739999999999997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152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4" t="s">
        <v>198</v>
      </c>
      <c r="D53" s="223"/>
      <c r="E53" s="224">
        <v>5.3940000000000001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152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4" t="s">
        <v>186</v>
      </c>
      <c r="D54" s="223"/>
      <c r="E54" s="224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152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4" t="s">
        <v>199</v>
      </c>
      <c r="D55" s="223"/>
      <c r="E55" s="224">
        <v>8.2000000000000003E-2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152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4" t="s">
        <v>200</v>
      </c>
      <c r="D56" s="223"/>
      <c r="E56" s="224">
        <v>0.78400000000000003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152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4" t="s">
        <v>155</v>
      </c>
      <c r="D57" s="223"/>
      <c r="E57" s="224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3"/>
      <c r="Z57" s="213"/>
      <c r="AA57" s="213"/>
      <c r="AB57" s="213"/>
      <c r="AC57" s="213"/>
      <c r="AD57" s="213"/>
      <c r="AE57" s="213"/>
      <c r="AF57" s="213"/>
      <c r="AG57" s="213" t="s">
        <v>152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4" t="s">
        <v>191</v>
      </c>
      <c r="D58" s="223"/>
      <c r="E58" s="224">
        <v>-1.4850000000000001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152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4" t="s">
        <v>201</v>
      </c>
      <c r="D59" s="223"/>
      <c r="E59" s="224">
        <v>-0.80359999999999998</v>
      </c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152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4" t="s">
        <v>202</v>
      </c>
      <c r="D60" s="223"/>
      <c r="E60" s="224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152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4" t="s">
        <v>203</v>
      </c>
      <c r="D61" s="223"/>
      <c r="E61" s="224">
        <v>12.1365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152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4" t="s">
        <v>204</v>
      </c>
      <c r="D62" s="223"/>
      <c r="E62" s="224">
        <v>11.16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152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4" t="s">
        <v>205</v>
      </c>
      <c r="D63" s="223"/>
      <c r="E63" s="224">
        <v>17.694800000000001</v>
      </c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152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4" t="s">
        <v>206</v>
      </c>
      <c r="D64" s="223"/>
      <c r="E64" s="224">
        <v>17.595600000000001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152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4" t="s">
        <v>186</v>
      </c>
      <c r="D65" s="223"/>
      <c r="E65" s="224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152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4" t="s">
        <v>207</v>
      </c>
      <c r="D66" s="223"/>
      <c r="E66" s="224">
        <v>0.35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152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4" t="s">
        <v>188</v>
      </c>
      <c r="D67" s="223"/>
      <c r="E67" s="224">
        <v>0.47599999999999998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152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4" t="s">
        <v>208</v>
      </c>
      <c r="D68" s="223"/>
      <c r="E68" s="224">
        <v>0.38400000000000001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152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4" t="s">
        <v>209</v>
      </c>
      <c r="D69" s="223"/>
      <c r="E69" s="224">
        <v>1.5680000000000001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152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4" t="s">
        <v>155</v>
      </c>
      <c r="D70" s="223"/>
      <c r="E70" s="224"/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152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4" t="s">
        <v>210</v>
      </c>
      <c r="D71" s="223"/>
      <c r="E71" s="224">
        <v>-2.0825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152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4" t="s">
        <v>211</v>
      </c>
      <c r="D72" s="223"/>
      <c r="E72" s="224">
        <v>-3.7631999999999999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152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32">
        <v>6</v>
      </c>
      <c r="B73" s="233" t="s">
        <v>212</v>
      </c>
      <c r="C73" s="252" t="s">
        <v>213</v>
      </c>
      <c r="D73" s="234" t="s">
        <v>144</v>
      </c>
      <c r="E73" s="235">
        <v>0.6</v>
      </c>
      <c r="F73" s="236"/>
      <c r="G73" s="237">
        <f>ROUND(E73*F73,2)</f>
        <v>0</v>
      </c>
      <c r="H73" s="236"/>
      <c r="I73" s="237">
        <f>ROUND(E73*H73,2)</f>
        <v>0</v>
      </c>
      <c r="J73" s="236"/>
      <c r="K73" s="237">
        <f>ROUND(E73*J73,2)</f>
        <v>0</v>
      </c>
      <c r="L73" s="237">
        <v>15</v>
      </c>
      <c r="M73" s="237">
        <f>G73*(1+L73/100)</f>
        <v>0</v>
      </c>
      <c r="N73" s="237">
        <v>3.6069999999999998E-2</v>
      </c>
      <c r="O73" s="237">
        <f>ROUND(E73*N73,2)</f>
        <v>0.02</v>
      </c>
      <c r="P73" s="237">
        <v>0</v>
      </c>
      <c r="Q73" s="237">
        <f>ROUND(E73*P73,2)</f>
        <v>0</v>
      </c>
      <c r="R73" s="237" t="s">
        <v>176</v>
      </c>
      <c r="S73" s="237" t="s">
        <v>146</v>
      </c>
      <c r="T73" s="238" t="s">
        <v>146</v>
      </c>
      <c r="U73" s="222">
        <v>1.58036</v>
      </c>
      <c r="V73" s="222">
        <f>ROUND(E73*U73,2)</f>
        <v>0.95</v>
      </c>
      <c r="W73" s="222"/>
      <c r="X73" s="222" t="s">
        <v>147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148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3" t="s">
        <v>214</v>
      </c>
      <c r="D74" s="240"/>
      <c r="E74" s="240"/>
      <c r="F74" s="240"/>
      <c r="G74" s="240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150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4" t="s">
        <v>215</v>
      </c>
      <c r="D75" s="223"/>
      <c r="E75" s="224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152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4" t="s">
        <v>216</v>
      </c>
      <c r="D76" s="223"/>
      <c r="E76" s="224">
        <v>0.3</v>
      </c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152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4" t="s">
        <v>217</v>
      </c>
      <c r="D77" s="223"/>
      <c r="E77" s="224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152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4" t="s">
        <v>216</v>
      </c>
      <c r="D78" s="223"/>
      <c r="E78" s="224">
        <v>0.3</v>
      </c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152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x14ac:dyDescent="0.2">
      <c r="A79" s="226" t="s">
        <v>140</v>
      </c>
      <c r="B79" s="227" t="s">
        <v>61</v>
      </c>
      <c r="C79" s="251" t="s">
        <v>62</v>
      </c>
      <c r="D79" s="228"/>
      <c r="E79" s="229"/>
      <c r="F79" s="230"/>
      <c r="G79" s="230">
        <f>SUMIF(AG80:AG95,"&lt;&gt;NOR",G80:G95)</f>
        <v>0</v>
      </c>
      <c r="H79" s="230"/>
      <c r="I79" s="230">
        <f>SUM(I80:I95)</f>
        <v>0</v>
      </c>
      <c r="J79" s="230"/>
      <c r="K79" s="230">
        <f>SUM(K80:K95)</f>
        <v>0</v>
      </c>
      <c r="L79" s="230"/>
      <c r="M79" s="230">
        <f>SUM(M80:M95)</f>
        <v>0</v>
      </c>
      <c r="N79" s="230"/>
      <c r="O79" s="230">
        <f>SUM(O80:O95)</f>
        <v>0</v>
      </c>
      <c r="P79" s="230"/>
      <c r="Q79" s="230">
        <f>SUM(Q80:Q95)</f>
        <v>0</v>
      </c>
      <c r="R79" s="230"/>
      <c r="S79" s="230"/>
      <c r="T79" s="231"/>
      <c r="U79" s="225"/>
      <c r="V79" s="225">
        <f>SUM(V80:V95)</f>
        <v>14.36</v>
      </c>
      <c r="W79" s="225"/>
      <c r="X79" s="225"/>
      <c r="AG79" t="s">
        <v>141</v>
      </c>
    </row>
    <row r="80" spans="1:60" ht="56.25" outlineLevel="1" x14ac:dyDescent="0.2">
      <c r="A80" s="232">
        <v>7</v>
      </c>
      <c r="B80" s="233" t="s">
        <v>218</v>
      </c>
      <c r="C80" s="252" t="s">
        <v>219</v>
      </c>
      <c r="D80" s="234" t="s">
        <v>144</v>
      </c>
      <c r="E80" s="235">
        <v>37.5</v>
      </c>
      <c r="F80" s="236"/>
      <c r="G80" s="237">
        <f>ROUND(E80*F80,2)</f>
        <v>0</v>
      </c>
      <c r="H80" s="236"/>
      <c r="I80" s="237">
        <f>ROUND(E80*H80,2)</f>
        <v>0</v>
      </c>
      <c r="J80" s="236"/>
      <c r="K80" s="237">
        <f>ROUND(E80*J80,2)</f>
        <v>0</v>
      </c>
      <c r="L80" s="237">
        <v>15</v>
      </c>
      <c r="M80" s="237">
        <f>G80*(1+L80/100)</f>
        <v>0</v>
      </c>
      <c r="N80" s="237">
        <v>4.0000000000000003E-5</v>
      </c>
      <c r="O80" s="237">
        <f>ROUND(E80*N80,2)</f>
        <v>0</v>
      </c>
      <c r="P80" s="237">
        <v>0</v>
      </c>
      <c r="Q80" s="237">
        <f>ROUND(E80*P80,2)</f>
        <v>0</v>
      </c>
      <c r="R80" s="237" t="s">
        <v>145</v>
      </c>
      <c r="S80" s="237" t="s">
        <v>146</v>
      </c>
      <c r="T80" s="238" t="s">
        <v>146</v>
      </c>
      <c r="U80" s="222">
        <v>0.308</v>
      </c>
      <c r="V80" s="222">
        <f>ROUND(E80*U80,2)</f>
        <v>11.55</v>
      </c>
      <c r="W80" s="222"/>
      <c r="X80" s="222" t="s">
        <v>147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148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4" t="s">
        <v>220</v>
      </c>
      <c r="D81" s="223"/>
      <c r="E81" s="224"/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152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4" t="s">
        <v>180</v>
      </c>
      <c r="D82" s="223"/>
      <c r="E82" s="224">
        <v>37.5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152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32">
        <v>8</v>
      </c>
      <c r="B83" s="233" t="s">
        <v>221</v>
      </c>
      <c r="C83" s="252" t="s">
        <v>222</v>
      </c>
      <c r="D83" s="234" t="s">
        <v>144</v>
      </c>
      <c r="E83" s="235">
        <v>12.895799999999999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15</v>
      </c>
      <c r="M83" s="237">
        <f>G83*(1+L83/100)</f>
        <v>0</v>
      </c>
      <c r="N83" s="237">
        <v>1.0000000000000001E-5</v>
      </c>
      <c r="O83" s="237">
        <f>ROUND(E83*N83,2)</f>
        <v>0</v>
      </c>
      <c r="P83" s="237">
        <v>0</v>
      </c>
      <c r="Q83" s="237">
        <f>ROUND(E83*P83,2)</f>
        <v>0</v>
      </c>
      <c r="R83" s="237" t="s">
        <v>176</v>
      </c>
      <c r="S83" s="237" t="s">
        <v>146</v>
      </c>
      <c r="T83" s="238" t="s">
        <v>146</v>
      </c>
      <c r="U83" s="222">
        <v>0.13</v>
      </c>
      <c r="V83" s="222">
        <f>ROUND(E83*U83,2)</f>
        <v>1.68</v>
      </c>
      <c r="W83" s="222"/>
      <c r="X83" s="222" t="s">
        <v>147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148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4" t="s">
        <v>165</v>
      </c>
      <c r="D84" s="223"/>
      <c r="E84" s="224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152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4" t="s">
        <v>166</v>
      </c>
      <c r="D85" s="223"/>
      <c r="E85" s="224">
        <v>1.4399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152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54" t="s">
        <v>167</v>
      </c>
      <c r="D86" s="223"/>
      <c r="E86" s="224">
        <v>1.8815999999999999</v>
      </c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3"/>
      <c r="Z86" s="213"/>
      <c r="AA86" s="213"/>
      <c r="AB86" s="213"/>
      <c r="AC86" s="213"/>
      <c r="AD86" s="213"/>
      <c r="AE86" s="213"/>
      <c r="AF86" s="213"/>
      <c r="AG86" s="213" t="s">
        <v>152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4" t="s">
        <v>168</v>
      </c>
      <c r="D87" s="223"/>
      <c r="E87" s="224">
        <v>2.9249999999999998</v>
      </c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152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4" t="s">
        <v>169</v>
      </c>
      <c r="D88" s="223"/>
      <c r="E88" s="224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152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4" t="s">
        <v>170</v>
      </c>
      <c r="D89" s="223"/>
      <c r="E89" s="224">
        <v>0.80359999999999998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152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20"/>
      <c r="B90" s="221"/>
      <c r="C90" s="254" t="s">
        <v>171</v>
      </c>
      <c r="D90" s="223"/>
      <c r="E90" s="224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3"/>
      <c r="Z90" s="213"/>
      <c r="AA90" s="213"/>
      <c r="AB90" s="213"/>
      <c r="AC90" s="213"/>
      <c r="AD90" s="213"/>
      <c r="AE90" s="213"/>
      <c r="AF90" s="213"/>
      <c r="AG90" s="213" t="s">
        <v>152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4" t="s">
        <v>172</v>
      </c>
      <c r="D91" s="223"/>
      <c r="E91" s="224">
        <v>3.7631999999999999</v>
      </c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152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54" t="s">
        <v>173</v>
      </c>
      <c r="D92" s="223"/>
      <c r="E92" s="224">
        <v>2.0825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152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32">
        <v>9</v>
      </c>
      <c r="B93" s="233" t="s">
        <v>223</v>
      </c>
      <c r="C93" s="252" t="s">
        <v>224</v>
      </c>
      <c r="D93" s="234" t="s">
        <v>144</v>
      </c>
      <c r="E93" s="235">
        <v>75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15</v>
      </c>
      <c r="M93" s="237">
        <f>G93*(1+L93/100)</f>
        <v>0</v>
      </c>
      <c r="N93" s="237">
        <v>0</v>
      </c>
      <c r="O93" s="237">
        <f>ROUND(E93*N93,2)</f>
        <v>0</v>
      </c>
      <c r="P93" s="237">
        <v>0</v>
      </c>
      <c r="Q93" s="237">
        <f>ROUND(E93*P93,2)</f>
        <v>0</v>
      </c>
      <c r="R93" s="237" t="s">
        <v>176</v>
      </c>
      <c r="S93" s="237" t="s">
        <v>146</v>
      </c>
      <c r="T93" s="238" t="s">
        <v>146</v>
      </c>
      <c r="U93" s="222">
        <v>1.4999999999999999E-2</v>
      </c>
      <c r="V93" s="222">
        <f>ROUND(E93*U93,2)</f>
        <v>1.1299999999999999</v>
      </c>
      <c r="W93" s="222"/>
      <c r="X93" s="222" t="s">
        <v>147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148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20"/>
      <c r="B94" s="221"/>
      <c r="C94" s="254" t="s">
        <v>225</v>
      </c>
      <c r="D94" s="223"/>
      <c r="E94" s="224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3"/>
      <c r="Z94" s="213"/>
      <c r="AA94" s="213"/>
      <c r="AB94" s="213"/>
      <c r="AC94" s="213"/>
      <c r="AD94" s="213"/>
      <c r="AE94" s="213"/>
      <c r="AF94" s="213"/>
      <c r="AG94" s="213" t="s">
        <v>152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4" t="s">
        <v>226</v>
      </c>
      <c r="D95" s="223"/>
      <c r="E95" s="224">
        <v>75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3"/>
      <c r="Z95" s="213"/>
      <c r="AA95" s="213"/>
      <c r="AB95" s="213"/>
      <c r="AC95" s="213"/>
      <c r="AD95" s="213"/>
      <c r="AE95" s="213"/>
      <c r="AF95" s="213"/>
      <c r="AG95" s="213" t="s">
        <v>152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x14ac:dyDescent="0.2">
      <c r="A96" s="226" t="s">
        <v>140</v>
      </c>
      <c r="B96" s="227" t="s">
        <v>63</v>
      </c>
      <c r="C96" s="251" t="s">
        <v>64</v>
      </c>
      <c r="D96" s="228"/>
      <c r="E96" s="229"/>
      <c r="F96" s="230"/>
      <c r="G96" s="230">
        <f>SUMIF(AG97:AG132,"&lt;&gt;NOR",G97:G132)</f>
        <v>0</v>
      </c>
      <c r="H96" s="230"/>
      <c r="I96" s="230">
        <f>SUM(I97:I132)</f>
        <v>0</v>
      </c>
      <c r="J96" s="230"/>
      <c r="K96" s="230">
        <f>SUM(K97:K132)</f>
        <v>0</v>
      </c>
      <c r="L96" s="230"/>
      <c r="M96" s="230">
        <f>SUM(M97:M132)</f>
        <v>0</v>
      </c>
      <c r="N96" s="230"/>
      <c r="O96" s="230">
        <f>SUM(O97:O132)</f>
        <v>0.02</v>
      </c>
      <c r="P96" s="230"/>
      <c r="Q96" s="230">
        <f>SUM(Q97:Q132)</f>
        <v>2.06</v>
      </c>
      <c r="R96" s="230"/>
      <c r="S96" s="230"/>
      <c r="T96" s="231"/>
      <c r="U96" s="225"/>
      <c r="V96" s="225">
        <f>SUM(V97:V132)</f>
        <v>25.789999999999996</v>
      </c>
      <c r="W96" s="225"/>
      <c r="X96" s="225"/>
      <c r="AG96" t="s">
        <v>141</v>
      </c>
    </row>
    <row r="97" spans="1:60" outlineLevel="1" x14ac:dyDescent="0.2">
      <c r="A97" s="232">
        <v>10</v>
      </c>
      <c r="B97" s="233" t="s">
        <v>227</v>
      </c>
      <c r="C97" s="252" t="s">
        <v>228</v>
      </c>
      <c r="D97" s="234" t="s">
        <v>144</v>
      </c>
      <c r="E97" s="235">
        <v>1.1000000000000001</v>
      </c>
      <c r="F97" s="236"/>
      <c r="G97" s="237">
        <f>ROUND(E97*F97,2)</f>
        <v>0</v>
      </c>
      <c r="H97" s="236"/>
      <c r="I97" s="237">
        <f>ROUND(E97*H97,2)</f>
        <v>0</v>
      </c>
      <c r="J97" s="236"/>
      <c r="K97" s="237">
        <f>ROUND(E97*J97,2)</f>
        <v>0</v>
      </c>
      <c r="L97" s="237">
        <v>15</v>
      </c>
      <c r="M97" s="237">
        <f>G97*(1+L97/100)</f>
        <v>0</v>
      </c>
      <c r="N97" s="237">
        <v>0</v>
      </c>
      <c r="O97" s="237">
        <f>ROUND(E97*N97,2)</f>
        <v>0</v>
      </c>
      <c r="P97" s="237">
        <v>0.02</v>
      </c>
      <c r="Q97" s="237">
        <f>ROUND(E97*P97,2)</f>
        <v>0.02</v>
      </c>
      <c r="R97" s="237" t="s">
        <v>229</v>
      </c>
      <c r="S97" s="237" t="s">
        <v>146</v>
      </c>
      <c r="T97" s="238" t="s">
        <v>146</v>
      </c>
      <c r="U97" s="222">
        <v>7.8E-2</v>
      </c>
      <c r="V97" s="222">
        <f>ROUND(E97*U97,2)</f>
        <v>0.09</v>
      </c>
      <c r="W97" s="222"/>
      <c r="X97" s="222" t="s">
        <v>147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148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20"/>
      <c r="B98" s="221"/>
      <c r="C98" s="253" t="s">
        <v>230</v>
      </c>
      <c r="D98" s="240"/>
      <c r="E98" s="240"/>
      <c r="F98" s="240"/>
      <c r="G98" s="240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3"/>
      <c r="Z98" s="213"/>
      <c r="AA98" s="213"/>
      <c r="AB98" s="213"/>
      <c r="AC98" s="213"/>
      <c r="AD98" s="213"/>
      <c r="AE98" s="213"/>
      <c r="AF98" s="213"/>
      <c r="AG98" s="213" t="s">
        <v>150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4" t="s">
        <v>231</v>
      </c>
      <c r="D99" s="223"/>
      <c r="E99" s="224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152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54" t="s">
        <v>232</v>
      </c>
      <c r="D100" s="223"/>
      <c r="E100" s="224">
        <v>1.1000000000000001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152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32">
        <v>11</v>
      </c>
      <c r="B101" s="233" t="s">
        <v>233</v>
      </c>
      <c r="C101" s="252" t="s">
        <v>234</v>
      </c>
      <c r="D101" s="234" t="s">
        <v>235</v>
      </c>
      <c r="E101" s="235">
        <v>2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15</v>
      </c>
      <c r="M101" s="237">
        <f>G101*(1+L101/100)</f>
        <v>0</v>
      </c>
      <c r="N101" s="237">
        <v>0</v>
      </c>
      <c r="O101" s="237">
        <f>ROUND(E101*N101,2)</f>
        <v>0</v>
      </c>
      <c r="P101" s="237">
        <v>0</v>
      </c>
      <c r="Q101" s="237">
        <f>ROUND(E101*P101,2)</f>
        <v>0</v>
      </c>
      <c r="R101" s="237" t="s">
        <v>229</v>
      </c>
      <c r="S101" s="237" t="s">
        <v>146</v>
      </c>
      <c r="T101" s="238" t="s">
        <v>146</v>
      </c>
      <c r="U101" s="222">
        <v>0.03</v>
      </c>
      <c r="V101" s="222">
        <f>ROUND(E101*U101,2)</f>
        <v>0.06</v>
      </c>
      <c r="W101" s="222"/>
      <c r="X101" s="222" t="s">
        <v>147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148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20"/>
      <c r="B102" s="221"/>
      <c r="C102" s="253" t="s">
        <v>236</v>
      </c>
      <c r="D102" s="240"/>
      <c r="E102" s="240"/>
      <c r="F102" s="240"/>
      <c r="G102" s="240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150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4" t="s">
        <v>237</v>
      </c>
      <c r="D103" s="223"/>
      <c r="E103" s="224"/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152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4" t="s">
        <v>238</v>
      </c>
      <c r="D104" s="223"/>
      <c r="E104" s="224">
        <v>2</v>
      </c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152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32">
        <v>12</v>
      </c>
      <c r="B105" s="233" t="s">
        <v>239</v>
      </c>
      <c r="C105" s="252" t="s">
        <v>240</v>
      </c>
      <c r="D105" s="234" t="s">
        <v>235</v>
      </c>
      <c r="E105" s="235">
        <v>5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15</v>
      </c>
      <c r="M105" s="237">
        <f>G105*(1+L105/100)</f>
        <v>0</v>
      </c>
      <c r="N105" s="237">
        <v>0</v>
      </c>
      <c r="O105" s="237">
        <f>ROUND(E105*N105,2)</f>
        <v>0</v>
      </c>
      <c r="P105" s="237">
        <v>0</v>
      </c>
      <c r="Q105" s="237">
        <f>ROUND(E105*P105,2)</f>
        <v>0</v>
      </c>
      <c r="R105" s="237" t="s">
        <v>229</v>
      </c>
      <c r="S105" s="237" t="s">
        <v>146</v>
      </c>
      <c r="T105" s="238" t="s">
        <v>146</v>
      </c>
      <c r="U105" s="222">
        <v>0.05</v>
      </c>
      <c r="V105" s="222">
        <f>ROUND(E105*U105,2)</f>
        <v>0.25</v>
      </c>
      <c r="W105" s="222"/>
      <c r="X105" s="222" t="s">
        <v>147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148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3" t="s">
        <v>236</v>
      </c>
      <c r="D106" s="240"/>
      <c r="E106" s="240"/>
      <c r="F106" s="240"/>
      <c r="G106" s="240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150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4" t="s">
        <v>241</v>
      </c>
      <c r="D107" s="223"/>
      <c r="E107" s="224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152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20"/>
      <c r="B108" s="221"/>
      <c r="C108" s="254" t="s">
        <v>238</v>
      </c>
      <c r="D108" s="223"/>
      <c r="E108" s="224">
        <v>2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152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4" t="s">
        <v>242</v>
      </c>
      <c r="D109" s="223"/>
      <c r="E109" s="224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152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4" t="s">
        <v>238</v>
      </c>
      <c r="D110" s="223"/>
      <c r="E110" s="224">
        <v>2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152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20"/>
      <c r="B111" s="221"/>
      <c r="C111" s="254" t="s">
        <v>243</v>
      </c>
      <c r="D111" s="223"/>
      <c r="E111" s="224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152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20"/>
      <c r="B112" s="221"/>
      <c r="C112" s="254" t="s">
        <v>244</v>
      </c>
      <c r="D112" s="223"/>
      <c r="E112" s="224">
        <v>1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152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ht="22.5" outlineLevel="1" x14ac:dyDescent="0.2">
      <c r="A113" s="232">
        <v>13</v>
      </c>
      <c r="B113" s="233" t="s">
        <v>245</v>
      </c>
      <c r="C113" s="252" t="s">
        <v>246</v>
      </c>
      <c r="D113" s="234" t="s">
        <v>159</v>
      </c>
      <c r="E113" s="235">
        <v>34.5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15</v>
      </c>
      <c r="M113" s="237">
        <f>G113*(1+L113/100)</f>
        <v>0</v>
      </c>
      <c r="N113" s="237">
        <v>4.8999999999999998E-4</v>
      </c>
      <c r="O113" s="237">
        <f>ROUND(E113*N113,2)</f>
        <v>0.02</v>
      </c>
      <c r="P113" s="237">
        <v>5.3999999999999999E-2</v>
      </c>
      <c r="Q113" s="237">
        <f>ROUND(E113*P113,2)</f>
        <v>1.86</v>
      </c>
      <c r="R113" s="237" t="s">
        <v>229</v>
      </c>
      <c r="S113" s="237" t="s">
        <v>146</v>
      </c>
      <c r="T113" s="238" t="s">
        <v>146</v>
      </c>
      <c r="U113" s="222">
        <v>0.72899999999999998</v>
      </c>
      <c r="V113" s="222">
        <f>ROUND(E113*U113,2)</f>
        <v>25.15</v>
      </c>
      <c r="W113" s="222"/>
      <c r="X113" s="222" t="s">
        <v>147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148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5" t="s">
        <v>247</v>
      </c>
      <c r="D114" s="241"/>
      <c r="E114" s="241"/>
      <c r="F114" s="241"/>
      <c r="G114" s="241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178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20"/>
      <c r="B115" s="221"/>
      <c r="C115" s="254" t="s">
        <v>248</v>
      </c>
      <c r="D115" s="223"/>
      <c r="E115" s="224"/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152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20"/>
      <c r="B116" s="221"/>
      <c r="C116" s="254" t="s">
        <v>249</v>
      </c>
      <c r="D116" s="223"/>
      <c r="E116" s="224">
        <v>5.5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152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20"/>
      <c r="B117" s="221"/>
      <c r="C117" s="254" t="s">
        <v>250</v>
      </c>
      <c r="D117" s="223"/>
      <c r="E117" s="224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152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4" t="s">
        <v>251</v>
      </c>
      <c r="D118" s="223"/>
      <c r="E118" s="224">
        <v>3.5</v>
      </c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152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4" t="s">
        <v>217</v>
      </c>
      <c r="D119" s="223"/>
      <c r="E119" s="224"/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152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20"/>
      <c r="B120" s="221"/>
      <c r="C120" s="254" t="s">
        <v>249</v>
      </c>
      <c r="D120" s="223"/>
      <c r="E120" s="224">
        <v>5.5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152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4" t="s">
        <v>252</v>
      </c>
      <c r="D121" s="223"/>
      <c r="E121" s="224"/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152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4" t="s">
        <v>253</v>
      </c>
      <c r="D122" s="223"/>
      <c r="E122" s="224">
        <v>20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152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2.5" outlineLevel="1" x14ac:dyDescent="0.2">
      <c r="A123" s="232">
        <v>14</v>
      </c>
      <c r="B123" s="233" t="s">
        <v>254</v>
      </c>
      <c r="C123" s="252" t="s">
        <v>255</v>
      </c>
      <c r="D123" s="234" t="s">
        <v>144</v>
      </c>
      <c r="E123" s="235">
        <v>0.49271999999999999</v>
      </c>
      <c r="F123" s="236"/>
      <c r="G123" s="237">
        <f>ROUND(E123*F123,2)</f>
        <v>0</v>
      </c>
      <c r="H123" s="236"/>
      <c r="I123" s="237">
        <f>ROUND(E123*H123,2)</f>
        <v>0</v>
      </c>
      <c r="J123" s="236"/>
      <c r="K123" s="237">
        <f>ROUND(E123*J123,2)</f>
        <v>0</v>
      </c>
      <c r="L123" s="237">
        <v>15</v>
      </c>
      <c r="M123" s="237">
        <f>G123*(1+L123/100)</f>
        <v>0</v>
      </c>
      <c r="N123" s="237">
        <v>0</v>
      </c>
      <c r="O123" s="237">
        <f>ROUND(E123*N123,2)</f>
        <v>0</v>
      </c>
      <c r="P123" s="237">
        <v>6.8000000000000005E-2</v>
      </c>
      <c r="Q123" s="237">
        <f>ROUND(E123*P123,2)</f>
        <v>0.03</v>
      </c>
      <c r="R123" s="237" t="s">
        <v>229</v>
      </c>
      <c r="S123" s="237" t="s">
        <v>146</v>
      </c>
      <c r="T123" s="238" t="s">
        <v>146</v>
      </c>
      <c r="U123" s="222">
        <v>0.48</v>
      </c>
      <c r="V123" s="222">
        <f>ROUND(E123*U123,2)</f>
        <v>0.24</v>
      </c>
      <c r="W123" s="222"/>
      <c r="X123" s="222" t="s">
        <v>147</v>
      </c>
      <c r="Y123" s="213"/>
      <c r="Z123" s="213"/>
      <c r="AA123" s="213"/>
      <c r="AB123" s="213"/>
      <c r="AC123" s="213"/>
      <c r="AD123" s="213"/>
      <c r="AE123" s="213"/>
      <c r="AF123" s="213"/>
      <c r="AG123" s="213" t="s">
        <v>148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20"/>
      <c r="B124" s="221"/>
      <c r="C124" s="253" t="s">
        <v>256</v>
      </c>
      <c r="D124" s="240"/>
      <c r="E124" s="240"/>
      <c r="F124" s="240"/>
      <c r="G124" s="240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150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4" t="s">
        <v>231</v>
      </c>
      <c r="D125" s="223"/>
      <c r="E125" s="224"/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152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4" t="s">
        <v>165</v>
      </c>
      <c r="D126" s="223"/>
      <c r="E126" s="224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152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20"/>
      <c r="B127" s="221"/>
      <c r="C127" s="254" t="s">
        <v>257</v>
      </c>
      <c r="D127" s="223"/>
      <c r="E127" s="224">
        <v>4.2000000000000003E-2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152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20"/>
      <c r="B128" s="221"/>
      <c r="C128" s="254" t="s">
        <v>258</v>
      </c>
      <c r="D128" s="223"/>
      <c r="E128" s="224">
        <v>0.36671999999999999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152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20"/>
      <c r="B129" s="221"/>
      <c r="C129" s="254" t="s">
        <v>259</v>
      </c>
      <c r="D129" s="223"/>
      <c r="E129" s="224">
        <v>8.4000000000000005E-2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152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32">
        <v>15</v>
      </c>
      <c r="B130" s="233" t="s">
        <v>260</v>
      </c>
      <c r="C130" s="252" t="s">
        <v>261</v>
      </c>
      <c r="D130" s="234" t="s">
        <v>262</v>
      </c>
      <c r="E130" s="235">
        <v>1</v>
      </c>
      <c r="F130" s="236"/>
      <c r="G130" s="237">
        <f>ROUND(E130*F130,2)</f>
        <v>0</v>
      </c>
      <c r="H130" s="236"/>
      <c r="I130" s="237">
        <f>ROUND(E130*H130,2)</f>
        <v>0</v>
      </c>
      <c r="J130" s="236"/>
      <c r="K130" s="237">
        <f>ROUND(E130*J130,2)</f>
        <v>0</v>
      </c>
      <c r="L130" s="237">
        <v>15</v>
      </c>
      <c r="M130" s="237">
        <f>G130*(1+L130/100)</f>
        <v>0</v>
      </c>
      <c r="N130" s="237">
        <v>0</v>
      </c>
      <c r="O130" s="237">
        <f>ROUND(E130*N130,2)</f>
        <v>0</v>
      </c>
      <c r="P130" s="237">
        <v>0.15</v>
      </c>
      <c r="Q130" s="237">
        <f>ROUND(E130*P130,2)</f>
        <v>0.15</v>
      </c>
      <c r="R130" s="237"/>
      <c r="S130" s="237" t="s">
        <v>263</v>
      </c>
      <c r="T130" s="238" t="s">
        <v>264</v>
      </c>
      <c r="U130" s="222">
        <v>0</v>
      </c>
      <c r="V130" s="222">
        <f>ROUND(E130*U130,2)</f>
        <v>0</v>
      </c>
      <c r="W130" s="222"/>
      <c r="X130" s="222" t="s">
        <v>147</v>
      </c>
      <c r="Y130" s="213"/>
      <c r="Z130" s="213"/>
      <c r="AA130" s="213"/>
      <c r="AB130" s="213"/>
      <c r="AC130" s="213"/>
      <c r="AD130" s="213"/>
      <c r="AE130" s="213"/>
      <c r="AF130" s="213"/>
      <c r="AG130" s="213" t="s">
        <v>148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4" t="s">
        <v>265</v>
      </c>
      <c r="D131" s="223"/>
      <c r="E131" s="224"/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152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4" t="s">
        <v>244</v>
      </c>
      <c r="D132" s="223"/>
      <c r="E132" s="224">
        <v>1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152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x14ac:dyDescent="0.2">
      <c r="A133" s="226" t="s">
        <v>140</v>
      </c>
      <c r="B133" s="227" t="s">
        <v>65</v>
      </c>
      <c r="C133" s="251" t="s">
        <v>66</v>
      </c>
      <c r="D133" s="228"/>
      <c r="E133" s="229"/>
      <c r="F133" s="230"/>
      <c r="G133" s="230">
        <f>SUMIF(AG134:AG137,"&lt;&gt;NOR",G134:G137)</f>
        <v>0</v>
      </c>
      <c r="H133" s="230"/>
      <c r="I133" s="230">
        <f>SUM(I134:I137)</f>
        <v>0</v>
      </c>
      <c r="J133" s="230"/>
      <c r="K133" s="230">
        <f>SUM(K134:K137)</f>
        <v>0</v>
      </c>
      <c r="L133" s="230"/>
      <c r="M133" s="230">
        <f>SUM(M134:M137)</f>
        <v>0</v>
      </c>
      <c r="N133" s="230"/>
      <c r="O133" s="230">
        <f>SUM(O134:O137)</f>
        <v>0</v>
      </c>
      <c r="P133" s="230"/>
      <c r="Q133" s="230">
        <f>SUM(Q134:Q137)</f>
        <v>0</v>
      </c>
      <c r="R133" s="230"/>
      <c r="S133" s="230"/>
      <c r="T133" s="231"/>
      <c r="U133" s="225"/>
      <c r="V133" s="225">
        <f>SUM(V134:V137)</f>
        <v>0.69</v>
      </c>
      <c r="W133" s="225"/>
      <c r="X133" s="225"/>
      <c r="AG133" t="s">
        <v>141</v>
      </c>
    </row>
    <row r="134" spans="1:60" outlineLevel="1" x14ac:dyDescent="0.2">
      <c r="A134" s="232">
        <v>16</v>
      </c>
      <c r="B134" s="233" t="s">
        <v>266</v>
      </c>
      <c r="C134" s="252" t="s">
        <v>267</v>
      </c>
      <c r="D134" s="234" t="s">
        <v>268</v>
      </c>
      <c r="E134" s="235">
        <v>2.1782300000000001</v>
      </c>
      <c r="F134" s="236"/>
      <c r="G134" s="237">
        <f>ROUND(E134*F134,2)</f>
        <v>0</v>
      </c>
      <c r="H134" s="236"/>
      <c r="I134" s="237">
        <f>ROUND(E134*H134,2)</f>
        <v>0</v>
      </c>
      <c r="J134" s="236"/>
      <c r="K134" s="237">
        <f>ROUND(E134*J134,2)</f>
        <v>0</v>
      </c>
      <c r="L134" s="237">
        <v>15</v>
      </c>
      <c r="M134" s="237">
        <f>G134*(1+L134/100)</f>
        <v>0</v>
      </c>
      <c r="N134" s="237">
        <v>0</v>
      </c>
      <c r="O134" s="237">
        <f>ROUND(E134*N134,2)</f>
        <v>0</v>
      </c>
      <c r="P134" s="237">
        <v>0</v>
      </c>
      <c r="Q134" s="237">
        <f>ROUND(E134*P134,2)</f>
        <v>0</v>
      </c>
      <c r="R134" s="237" t="s">
        <v>145</v>
      </c>
      <c r="S134" s="237" t="s">
        <v>146</v>
      </c>
      <c r="T134" s="238" t="s">
        <v>146</v>
      </c>
      <c r="U134" s="222">
        <v>0.317</v>
      </c>
      <c r="V134" s="222">
        <f>ROUND(E134*U134,2)</f>
        <v>0.69</v>
      </c>
      <c r="W134" s="222"/>
      <c r="X134" s="222" t="s">
        <v>147</v>
      </c>
      <c r="Y134" s="213"/>
      <c r="Z134" s="213"/>
      <c r="AA134" s="213"/>
      <c r="AB134" s="213"/>
      <c r="AC134" s="213"/>
      <c r="AD134" s="213"/>
      <c r="AE134" s="213"/>
      <c r="AF134" s="213"/>
      <c r="AG134" s="213" t="s">
        <v>148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2.5" outlineLevel="1" x14ac:dyDescent="0.2">
      <c r="A135" s="220"/>
      <c r="B135" s="221"/>
      <c r="C135" s="253" t="s">
        <v>269</v>
      </c>
      <c r="D135" s="240"/>
      <c r="E135" s="240"/>
      <c r="F135" s="240"/>
      <c r="G135" s="240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150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39" t="str">
        <f>C135</f>
        <v>přesun hmot pro budovy občanské výstavby (JKSO 801), budovy pro bydlení (JKSO 803) budovy pro výrobu a služby (JKSO 812) s nosnou svislou konstrukcí zděnou z cihel nebo tvárnic nebo kovovou</v>
      </c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20"/>
      <c r="B136" s="221"/>
      <c r="C136" s="254" t="s">
        <v>270</v>
      </c>
      <c r="D136" s="223"/>
      <c r="E136" s="224"/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152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20"/>
      <c r="B137" s="221"/>
      <c r="C137" s="254" t="s">
        <v>271</v>
      </c>
      <c r="D137" s="223"/>
      <c r="E137" s="224">
        <v>2.1782300000000001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152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x14ac:dyDescent="0.2">
      <c r="A138" s="226" t="s">
        <v>140</v>
      </c>
      <c r="B138" s="227" t="s">
        <v>67</v>
      </c>
      <c r="C138" s="251" t="s">
        <v>68</v>
      </c>
      <c r="D138" s="228"/>
      <c r="E138" s="229"/>
      <c r="F138" s="230"/>
      <c r="G138" s="230">
        <f>SUMIF(AG139:AG147,"&lt;&gt;NOR",G139:G147)</f>
        <v>0</v>
      </c>
      <c r="H138" s="230"/>
      <c r="I138" s="230">
        <f>SUM(I139:I147)</f>
        <v>0</v>
      </c>
      <c r="J138" s="230"/>
      <c r="K138" s="230">
        <f>SUM(K139:K147)</f>
        <v>0</v>
      </c>
      <c r="L138" s="230"/>
      <c r="M138" s="230">
        <f>SUM(M139:M147)</f>
        <v>0</v>
      </c>
      <c r="N138" s="230"/>
      <c r="O138" s="230">
        <f>SUM(O139:O147)</f>
        <v>0.02</v>
      </c>
      <c r="P138" s="230"/>
      <c r="Q138" s="230">
        <f>SUM(Q139:Q147)</f>
        <v>0</v>
      </c>
      <c r="R138" s="230"/>
      <c r="S138" s="230"/>
      <c r="T138" s="231"/>
      <c r="U138" s="225"/>
      <c r="V138" s="225">
        <f>SUM(V139:V147)</f>
        <v>2.56</v>
      </c>
      <c r="W138" s="225"/>
      <c r="X138" s="225"/>
      <c r="AG138" t="s">
        <v>141</v>
      </c>
    </row>
    <row r="139" spans="1:60" outlineLevel="1" x14ac:dyDescent="0.2">
      <c r="A139" s="232">
        <v>17</v>
      </c>
      <c r="B139" s="233" t="s">
        <v>272</v>
      </c>
      <c r="C139" s="252" t="s">
        <v>273</v>
      </c>
      <c r="D139" s="234" t="s">
        <v>144</v>
      </c>
      <c r="E139" s="235">
        <v>6.65</v>
      </c>
      <c r="F139" s="236"/>
      <c r="G139" s="237">
        <f>ROUND(E139*F139,2)</f>
        <v>0</v>
      </c>
      <c r="H139" s="236"/>
      <c r="I139" s="237">
        <f>ROUND(E139*H139,2)</f>
        <v>0</v>
      </c>
      <c r="J139" s="236"/>
      <c r="K139" s="237">
        <f>ROUND(E139*J139,2)</f>
        <v>0</v>
      </c>
      <c r="L139" s="237">
        <v>15</v>
      </c>
      <c r="M139" s="237">
        <f>G139*(1+L139/100)</f>
        <v>0</v>
      </c>
      <c r="N139" s="237">
        <v>3.3999999999999998E-3</v>
      </c>
      <c r="O139" s="237">
        <f>ROUND(E139*N139,2)</f>
        <v>0.02</v>
      </c>
      <c r="P139" s="237">
        <v>0</v>
      </c>
      <c r="Q139" s="237">
        <f>ROUND(E139*P139,2)</f>
        <v>0</v>
      </c>
      <c r="R139" s="237" t="s">
        <v>274</v>
      </c>
      <c r="S139" s="237" t="s">
        <v>146</v>
      </c>
      <c r="T139" s="238" t="s">
        <v>146</v>
      </c>
      <c r="U139" s="222">
        <v>0.38500000000000001</v>
      </c>
      <c r="V139" s="222">
        <f>ROUND(E139*U139,2)</f>
        <v>2.56</v>
      </c>
      <c r="W139" s="222"/>
      <c r="X139" s="222" t="s">
        <v>147</v>
      </c>
      <c r="Y139" s="213"/>
      <c r="Z139" s="213"/>
      <c r="AA139" s="213"/>
      <c r="AB139" s="213"/>
      <c r="AC139" s="213"/>
      <c r="AD139" s="213"/>
      <c r="AE139" s="213"/>
      <c r="AF139" s="213"/>
      <c r="AG139" s="213" t="s">
        <v>148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20"/>
      <c r="B140" s="221"/>
      <c r="C140" s="255" t="s">
        <v>275</v>
      </c>
      <c r="D140" s="241"/>
      <c r="E140" s="241"/>
      <c r="F140" s="241"/>
      <c r="G140" s="241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178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20"/>
      <c r="B141" s="221"/>
      <c r="C141" s="254" t="s">
        <v>276</v>
      </c>
      <c r="D141" s="223"/>
      <c r="E141" s="224"/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152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20"/>
      <c r="B142" s="221"/>
      <c r="C142" s="254" t="s">
        <v>277</v>
      </c>
      <c r="D142" s="223"/>
      <c r="E142" s="224"/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152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4" t="s">
        <v>278</v>
      </c>
      <c r="D143" s="223"/>
      <c r="E143" s="224">
        <v>4.2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152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20"/>
      <c r="B144" s="221"/>
      <c r="C144" s="254" t="s">
        <v>279</v>
      </c>
      <c r="D144" s="223"/>
      <c r="E144" s="224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152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/>
      <c r="B145" s="221"/>
      <c r="C145" s="254" t="s">
        <v>280</v>
      </c>
      <c r="D145" s="223"/>
      <c r="E145" s="224">
        <v>2.4500000000000002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152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32">
        <v>18</v>
      </c>
      <c r="B146" s="233" t="s">
        <v>281</v>
      </c>
      <c r="C146" s="252" t="s">
        <v>282</v>
      </c>
      <c r="D146" s="234" t="s">
        <v>0</v>
      </c>
      <c r="E146" s="235">
        <v>35.378</v>
      </c>
      <c r="F146" s="236"/>
      <c r="G146" s="237">
        <f>ROUND(E146*F146,2)</f>
        <v>0</v>
      </c>
      <c r="H146" s="236"/>
      <c r="I146" s="237">
        <f>ROUND(E146*H146,2)</f>
        <v>0</v>
      </c>
      <c r="J146" s="236"/>
      <c r="K146" s="237">
        <f>ROUND(E146*J146,2)</f>
        <v>0</v>
      </c>
      <c r="L146" s="237">
        <v>15</v>
      </c>
      <c r="M146" s="237">
        <f>G146*(1+L146/100)</f>
        <v>0</v>
      </c>
      <c r="N146" s="237">
        <v>0</v>
      </c>
      <c r="O146" s="237">
        <f>ROUND(E146*N146,2)</f>
        <v>0</v>
      </c>
      <c r="P146" s="237">
        <v>0</v>
      </c>
      <c r="Q146" s="237">
        <f>ROUND(E146*P146,2)</f>
        <v>0</v>
      </c>
      <c r="R146" s="237" t="s">
        <v>274</v>
      </c>
      <c r="S146" s="237" t="s">
        <v>146</v>
      </c>
      <c r="T146" s="238" t="s">
        <v>146</v>
      </c>
      <c r="U146" s="222">
        <v>0</v>
      </c>
      <c r="V146" s="222">
        <f>ROUND(E146*U146,2)</f>
        <v>0</v>
      </c>
      <c r="W146" s="222"/>
      <c r="X146" s="222" t="s">
        <v>147</v>
      </c>
      <c r="Y146" s="213"/>
      <c r="Z146" s="213"/>
      <c r="AA146" s="213"/>
      <c r="AB146" s="213"/>
      <c r="AC146" s="213"/>
      <c r="AD146" s="213"/>
      <c r="AE146" s="213"/>
      <c r="AF146" s="213"/>
      <c r="AG146" s="213" t="s">
        <v>148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53" t="s">
        <v>283</v>
      </c>
      <c r="D147" s="240"/>
      <c r="E147" s="240"/>
      <c r="F147" s="240"/>
      <c r="G147" s="240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150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x14ac:dyDescent="0.2">
      <c r="A148" s="226" t="s">
        <v>140</v>
      </c>
      <c r="B148" s="227" t="s">
        <v>71</v>
      </c>
      <c r="C148" s="251" t="s">
        <v>72</v>
      </c>
      <c r="D148" s="228"/>
      <c r="E148" s="229"/>
      <c r="F148" s="230"/>
      <c r="G148" s="230">
        <f>SUMIF(AG149:AG165,"&lt;&gt;NOR",G149:G165)</f>
        <v>0</v>
      </c>
      <c r="H148" s="230"/>
      <c r="I148" s="230">
        <f>SUM(I149:I165)</f>
        <v>0</v>
      </c>
      <c r="J148" s="230"/>
      <c r="K148" s="230">
        <f>SUM(K149:K165)</f>
        <v>0</v>
      </c>
      <c r="L148" s="230"/>
      <c r="M148" s="230">
        <f>SUM(M149:M165)</f>
        <v>0</v>
      </c>
      <c r="N148" s="230"/>
      <c r="O148" s="230">
        <f>SUM(O149:O165)</f>
        <v>0.01</v>
      </c>
      <c r="P148" s="230"/>
      <c r="Q148" s="230">
        <f>SUM(Q149:Q165)</f>
        <v>0.01</v>
      </c>
      <c r="R148" s="230"/>
      <c r="S148" s="230"/>
      <c r="T148" s="231"/>
      <c r="U148" s="225"/>
      <c r="V148" s="225">
        <f>SUM(V149:V165)</f>
        <v>5.01</v>
      </c>
      <c r="W148" s="225"/>
      <c r="X148" s="225"/>
      <c r="AG148" t="s">
        <v>141</v>
      </c>
    </row>
    <row r="149" spans="1:60" outlineLevel="1" x14ac:dyDescent="0.2">
      <c r="A149" s="232">
        <v>19</v>
      </c>
      <c r="B149" s="233" t="s">
        <v>284</v>
      </c>
      <c r="C149" s="252" t="s">
        <v>285</v>
      </c>
      <c r="D149" s="234" t="s">
        <v>159</v>
      </c>
      <c r="E149" s="235">
        <v>2</v>
      </c>
      <c r="F149" s="236"/>
      <c r="G149" s="237">
        <f>ROUND(E149*F149,2)</f>
        <v>0</v>
      </c>
      <c r="H149" s="236"/>
      <c r="I149" s="237">
        <f>ROUND(E149*H149,2)</f>
        <v>0</v>
      </c>
      <c r="J149" s="236"/>
      <c r="K149" s="237">
        <f>ROUND(E149*J149,2)</f>
        <v>0</v>
      </c>
      <c r="L149" s="237">
        <v>15</v>
      </c>
      <c r="M149" s="237">
        <f>G149*(1+L149/100)</f>
        <v>0</v>
      </c>
      <c r="N149" s="237">
        <v>0</v>
      </c>
      <c r="O149" s="237">
        <f>ROUND(E149*N149,2)</f>
        <v>0</v>
      </c>
      <c r="P149" s="237">
        <v>2.63E-3</v>
      </c>
      <c r="Q149" s="237">
        <f>ROUND(E149*P149,2)</f>
        <v>0.01</v>
      </c>
      <c r="R149" s="237" t="s">
        <v>286</v>
      </c>
      <c r="S149" s="237" t="s">
        <v>146</v>
      </c>
      <c r="T149" s="238" t="s">
        <v>146</v>
      </c>
      <c r="U149" s="222">
        <v>0.114</v>
      </c>
      <c r="V149" s="222">
        <f>ROUND(E149*U149,2)</f>
        <v>0.23</v>
      </c>
      <c r="W149" s="222"/>
      <c r="X149" s="222" t="s">
        <v>147</v>
      </c>
      <c r="Y149" s="213"/>
      <c r="Z149" s="213"/>
      <c r="AA149" s="213"/>
      <c r="AB149" s="213"/>
      <c r="AC149" s="213"/>
      <c r="AD149" s="213"/>
      <c r="AE149" s="213"/>
      <c r="AF149" s="213"/>
      <c r="AG149" s="213" t="s">
        <v>148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53" t="s">
        <v>287</v>
      </c>
      <c r="D150" s="240"/>
      <c r="E150" s="240"/>
      <c r="F150" s="240"/>
      <c r="G150" s="240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150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4" t="s">
        <v>288</v>
      </c>
      <c r="D151" s="223"/>
      <c r="E151" s="224"/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152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20"/>
      <c r="B152" s="221"/>
      <c r="C152" s="254" t="s">
        <v>289</v>
      </c>
      <c r="D152" s="223"/>
      <c r="E152" s="224">
        <v>2</v>
      </c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152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32">
        <v>20</v>
      </c>
      <c r="B153" s="233" t="s">
        <v>290</v>
      </c>
      <c r="C153" s="252" t="s">
        <v>291</v>
      </c>
      <c r="D153" s="234" t="s">
        <v>159</v>
      </c>
      <c r="E153" s="235">
        <v>2</v>
      </c>
      <c r="F153" s="236"/>
      <c r="G153" s="237">
        <f>ROUND(E153*F153,2)</f>
        <v>0</v>
      </c>
      <c r="H153" s="236"/>
      <c r="I153" s="237">
        <f>ROUND(E153*H153,2)</f>
        <v>0</v>
      </c>
      <c r="J153" s="236"/>
      <c r="K153" s="237">
        <f>ROUND(E153*J153,2)</f>
        <v>0</v>
      </c>
      <c r="L153" s="237">
        <v>15</v>
      </c>
      <c r="M153" s="237">
        <f>G153*(1+L153/100)</f>
        <v>0</v>
      </c>
      <c r="N153" s="237">
        <v>4.6999999999999999E-4</v>
      </c>
      <c r="O153" s="237">
        <f>ROUND(E153*N153,2)</f>
        <v>0</v>
      </c>
      <c r="P153" s="237">
        <v>0</v>
      </c>
      <c r="Q153" s="237">
        <f>ROUND(E153*P153,2)</f>
        <v>0</v>
      </c>
      <c r="R153" s="237" t="s">
        <v>286</v>
      </c>
      <c r="S153" s="237" t="s">
        <v>146</v>
      </c>
      <c r="T153" s="238" t="s">
        <v>146</v>
      </c>
      <c r="U153" s="222">
        <v>0.35899999999999999</v>
      </c>
      <c r="V153" s="222">
        <f>ROUND(E153*U153,2)</f>
        <v>0.72</v>
      </c>
      <c r="W153" s="222"/>
      <c r="X153" s="222" t="s">
        <v>147</v>
      </c>
      <c r="Y153" s="213"/>
      <c r="Z153" s="213"/>
      <c r="AA153" s="213"/>
      <c r="AB153" s="213"/>
      <c r="AC153" s="213"/>
      <c r="AD153" s="213"/>
      <c r="AE153" s="213"/>
      <c r="AF153" s="213"/>
      <c r="AG153" s="213" t="s">
        <v>148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20"/>
      <c r="B154" s="221"/>
      <c r="C154" s="253" t="s">
        <v>292</v>
      </c>
      <c r="D154" s="240"/>
      <c r="E154" s="240"/>
      <c r="F154" s="240"/>
      <c r="G154" s="240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3"/>
      <c r="Z154" s="213"/>
      <c r="AA154" s="213"/>
      <c r="AB154" s="213"/>
      <c r="AC154" s="213"/>
      <c r="AD154" s="213"/>
      <c r="AE154" s="213"/>
      <c r="AF154" s="213"/>
      <c r="AG154" s="213" t="s">
        <v>150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20"/>
      <c r="B155" s="221"/>
      <c r="C155" s="256" t="s">
        <v>293</v>
      </c>
      <c r="D155" s="242"/>
      <c r="E155" s="242"/>
      <c r="F155" s="242"/>
      <c r="G155" s="24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3"/>
      <c r="Z155" s="213"/>
      <c r="AA155" s="213"/>
      <c r="AB155" s="213"/>
      <c r="AC155" s="213"/>
      <c r="AD155" s="213"/>
      <c r="AE155" s="213"/>
      <c r="AF155" s="213"/>
      <c r="AG155" s="213" t="s">
        <v>178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20"/>
      <c r="B156" s="221"/>
      <c r="C156" s="254" t="s">
        <v>288</v>
      </c>
      <c r="D156" s="223"/>
      <c r="E156" s="224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152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20"/>
      <c r="B157" s="221"/>
      <c r="C157" s="254" t="s">
        <v>294</v>
      </c>
      <c r="D157" s="223"/>
      <c r="E157" s="224">
        <v>2</v>
      </c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152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32">
        <v>21</v>
      </c>
      <c r="B158" s="233" t="s">
        <v>295</v>
      </c>
      <c r="C158" s="252" t="s">
        <v>296</v>
      </c>
      <c r="D158" s="234" t="s">
        <v>159</v>
      </c>
      <c r="E158" s="235">
        <v>5.5</v>
      </c>
      <c r="F158" s="236"/>
      <c r="G158" s="237">
        <f>ROUND(E158*F158,2)</f>
        <v>0</v>
      </c>
      <c r="H158" s="236"/>
      <c r="I158" s="237">
        <f>ROUND(E158*H158,2)</f>
        <v>0</v>
      </c>
      <c r="J158" s="236"/>
      <c r="K158" s="237">
        <f>ROUND(E158*J158,2)</f>
        <v>0</v>
      </c>
      <c r="L158" s="237">
        <v>15</v>
      </c>
      <c r="M158" s="237">
        <f>G158*(1+L158/100)</f>
        <v>0</v>
      </c>
      <c r="N158" s="237">
        <v>1.6100000000000001E-3</v>
      </c>
      <c r="O158" s="237">
        <f>ROUND(E158*N158,2)</f>
        <v>0.01</v>
      </c>
      <c r="P158" s="237">
        <v>0</v>
      </c>
      <c r="Q158" s="237">
        <f>ROUND(E158*P158,2)</f>
        <v>0</v>
      </c>
      <c r="R158" s="237" t="s">
        <v>286</v>
      </c>
      <c r="S158" s="237" t="s">
        <v>146</v>
      </c>
      <c r="T158" s="238" t="s">
        <v>146</v>
      </c>
      <c r="U158" s="222">
        <v>0.73899999999999999</v>
      </c>
      <c r="V158" s="222">
        <f>ROUND(E158*U158,2)</f>
        <v>4.0599999999999996</v>
      </c>
      <c r="W158" s="222"/>
      <c r="X158" s="222" t="s">
        <v>147</v>
      </c>
      <c r="Y158" s="213"/>
      <c r="Z158" s="213"/>
      <c r="AA158" s="213"/>
      <c r="AB158" s="213"/>
      <c r="AC158" s="213"/>
      <c r="AD158" s="213"/>
      <c r="AE158" s="213"/>
      <c r="AF158" s="213"/>
      <c r="AG158" s="213" t="s">
        <v>148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/>
      <c r="B159" s="221"/>
      <c r="C159" s="253" t="s">
        <v>292</v>
      </c>
      <c r="D159" s="240"/>
      <c r="E159" s="240"/>
      <c r="F159" s="240"/>
      <c r="G159" s="240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150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20"/>
      <c r="B160" s="221"/>
      <c r="C160" s="256" t="s">
        <v>297</v>
      </c>
      <c r="D160" s="242"/>
      <c r="E160" s="242"/>
      <c r="F160" s="242"/>
      <c r="G160" s="24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3"/>
      <c r="Z160" s="213"/>
      <c r="AA160" s="213"/>
      <c r="AB160" s="213"/>
      <c r="AC160" s="213"/>
      <c r="AD160" s="213"/>
      <c r="AE160" s="213"/>
      <c r="AF160" s="213"/>
      <c r="AG160" s="213" t="s">
        <v>178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20"/>
      <c r="B161" s="221"/>
      <c r="C161" s="256" t="s">
        <v>298</v>
      </c>
      <c r="D161" s="242"/>
      <c r="E161" s="242"/>
      <c r="F161" s="242"/>
      <c r="G161" s="24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3"/>
      <c r="Z161" s="213"/>
      <c r="AA161" s="213"/>
      <c r="AB161" s="213"/>
      <c r="AC161" s="213"/>
      <c r="AD161" s="213"/>
      <c r="AE161" s="213"/>
      <c r="AF161" s="213"/>
      <c r="AG161" s="213" t="s">
        <v>178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20"/>
      <c r="B162" s="221"/>
      <c r="C162" s="254" t="s">
        <v>288</v>
      </c>
      <c r="D162" s="223"/>
      <c r="E162" s="224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3"/>
      <c r="Z162" s="213"/>
      <c r="AA162" s="213"/>
      <c r="AB162" s="213"/>
      <c r="AC162" s="213"/>
      <c r="AD162" s="213"/>
      <c r="AE162" s="213"/>
      <c r="AF162" s="213"/>
      <c r="AG162" s="213" t="s">
        <v>152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20"/>
      <c r="B163" s="221"/>
      <c r="C163" s="254" t="s">
        <v>249</v>
      </c>
      <c r="D163" s="223"/>
      <c r="E163" s="224">
        <v>5.5</v>
      </c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152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32">
        <v>22</v>
      </c>
      <c r="B164" s="233" t="s">
        <v>299</v>
      </c>
      <c r="C164" s="252" t="s">
        <v>300</v>
      </c>
      <c r="D164" s="234" t="s">
        <v>0</v>
      </c>
      <c r="E164" s="235">
        <v>62.359000000000002</v>
      </c>
      <c r="F164" s="236"/>
      <c r="G164" s="237">
        <f>ROUND(E164*F164,2)</f>
        <v>0</v>
      </c>
      <c r="H164" s="236"/>
      <c r="I164" s="237">
        <f>ROUND(E164*H164,2)</f>
        <v>0</v>
      </c>
      <c r="J164" s="236"/>
      <c r="K164" s="237">
        <f>ROUND(E164*J164,2)</f>
        <v>0</v>
      </c>
      <c r="L164" s="237">
        <v>15</v>
      </c>
      <c r="M164" s="237">
        <f>G164*(1+L164/100)</f>
        <v>0</v>
      </c>
      <c r="N164" s="237">
        <v>0</v>
      </c>
      <c r="O164" s="237">
        <f>ROUND(E164*N164,2)</f>
        <v>0</v>
      </c>
      <c r="P164" s="237">
        <v>0</v>
      </c>
      <c r="Q164" s="237">
        <f>ROUND(E164*P164,2)</f>
        <v>0</v>
      </c>
      <c r="R164" s="237" t="s">
        <v>286</v>
      </c>
      <c r="S164" s="237" t="s">
        <v>146</v>
      </c>
      <c r="T164" s="238" t="s">
        <v>146</v>
      </c>
      <c r="U164" s="222">
        <v>0</v>
      </c>
      <c r="V164" s="222">
        <f>ROUND(E164*U164,2)</f>
        <v>0</v>
      </c>
      <c r="W164" s="222"/>
      <c r="X164" s="222" t="s">
        <v>147</v>
      </c>
      <c r="Y164" s="213"/>
      <c r="Z164" s="213"/>
      <c r="AA164" s="213"/>
      <c r="AB164" s="213"/>
      <c r="AC164" s="213"/>
      <c r="AD164" s="213"/>
      <c r="AE164" s="213"/>
      <c r="AF164" s="213"/>
      <c r="AG164" s="213" t="s">
        <v>148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20"/>
      <c r="B165" s="221"/>
      <c r="C165" s="253" t="s">
        <v>301</v>
      </c>
      <c r="D165" s="240"/>
      <c r="E165" s="240"/>
      <c r="F165" s="240"/>
      <c r="G165" s="240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3"/>
      <c r="Z165" s="213"/>
      <c r="AA165" s="213"/>
      <c r="AB165" s="213"/>
      <c r="AC165" s="213"/>
      <c r="AD165" s="213"/>
      <c r="AE165" s="213"/>
      <c r="AF165" s="213"/>
      <c r="AG165" s="213" t="s">
        <v>150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x14ac:dyDescent="0.2">
      <c r="A166" s="226" t="s">
        <v>140</v>
      </c>
      <c r="B166" s="227" t="s">
        <v>73</v>
      </c>
      <c r="C166" s="251" t="s">
        <v>74</v>
      </c>
      <c r="D166" s="228"/>
      <c r="E166" s="229"/>
      <c r="F166" s="230"/>
      <c r="G166" s="230">
        <f>SUMIF(AG167:AG189,"&lt;&gt;NOR",G167:G189)</f>
        <v>0</v>
      </c>
      <c r="H166" s="230"/>
      <c r="I166" s="230">
        <f>SUM(I167:I189)</f>
        <v>0</v>
      </c>
      <c r="J166" s="230"/>
      <c r="K166" s="230">
        <f>SUM(K167:K189)</f>
        <v>0</v>
      </c>
      <c r="L166" s="230"/>
      <c r="M166" s="230">
        <f>SUM(M167:M189)</f>
        <v>0</v>
      </c>
      <c r="N166" s="230"/>
      <c r="O166" s="230">
        <f>SUM(O167:O189)</f>
        <v>0.06</v>
      </c>
      <c r="P166" s="230"/>
      <c r="Q166" s="230">
        <f>SUM(Q167:Q189)</f>
        <v>0.01</v>
      </c>
      <c r="R166" s="230"/>
      <c r="S166" s="230"/>
      <c r="T166" s="231"/>
      <c r="U166" s="225"/>
      <c r="V166" s="225">
        <f>SUM(V167:V189)</f>
        <v>9.44</v>
      </c>
      <c r="W166" s="225"/>
      <c r="X166" s="225"/>
      <c r="AG166" t="s">
        <v>141</v>
      </c>
    </row>
    <row r="167" spans="1:60" outlineLevel="1" x14ac:dyDescent="0.2">
      <c r="A167" s="232">
        <v>23</v>
      </c>
      <c r="B167" s="233" t="s">
        <v>302</v>
      </c>
      <c r="C167" s="252" t="s">
        <v>303</v>
      </c>
      <c r="D167" s="234" t="s">
        <v>159</v>
      </c>
      <c r="E167" s="235">
        <v>6</v>
      </c>
      <c r="F167" s="236"/>
      <c r="G167" s="237">
        <f>ROUND(E167*F167,2)</f>
        <v>0</v>
      </c>
      <c r="H167" s="236"/>
      <c r="I167" s="237">
        <f>ROUND(E167*H167,2)</f>
        <v>0</v>
      </c>
      <c r="J167" s="236"/>
      <c r="K167" s="237">
        <f>ROUND(E167*J167,2)</f>
        <v>0</v>
      </c>
      <c r="L167" s="237">
        <v>15</v>
      </c>
      <c r="M167" s="237">
        <f>G167*(1+L167/100)</f>
        <v>0</v>
      </c>
      <c r="N167" s="237">
        <v>0</v>
      </c>
      <c r="O167" s="237">
        <f>ROUND(E167*N167,2)</f>
        <v>0</v>
      </c>
      <c r="P167" s="237">
        <v>2.1299999999999999E-3</v>
      </c>
      <c r="Q167" s="237">
        <f>ROUND(E167*P167,2)</f>
        <v>0.01</v>
      </c>
      <c r="R167" s="237" t="s">
        <v>286</v>
      </c>
      <c r="S167" s="237" t="s">
        <v>146</v>
      </c>
      <c r="T167" s="238" t="s">
        <v>146</v>
      </c>
      <c r="U167" s="222">
        <v>0.17299999999999999</v>
      </c>
      <c r="V167" s="222">
        <f>ROUND(E167*U167,2)</f>
        <v>1.04</v>
      </c>
      <c r="W167" s="222"/>
      <c r="X167" s="222" t="s">
        <v>147</v>
      </c>
      <c r="Y167" s="213"/>
      <c r="Z167" s="213"/>
      <c r="AA167" s="213"/>
      <c r="AB167" s="213"/>
      <c r="AC167" s="213"/>
      <c r="AD167" s="213"/>
      <c r="AE167" s="213"/>
      <c r="AF167" s="213"/>
      <c r="AG167" s="213" t="s">
        <v>148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20"/>
      <c r="B168" s="221"/>
      <c r="C168" s="254" t="s">
        <v>250</v>
      </c>
      <c r="D168" s="223"/>
      <c r="E168" s="224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152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20"/>
      <c r="B169" s="221"/>
      <c r="C169" s="254" t="s">
        <v>304</v>
      </c>
      <c r="D169" s="223"/>
      <c r="E169" s="224">
        <v>2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152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20"/>
      <c r="B170" s="221"/>
      <c r="C170" s="254" t="s">
        <v>248</v>
      </c>
      <c r="D170" s="223"/>
      <c r="E170" s="224"/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3"/>
      <c r="Z170" s="213"/>
      <c r="AA170" s="213"/>
      <c r="AB170" s="213"/>
      <c r="AC170" s="213"/>
      <c r="AD170" s="213"/>
      <c r="AE170" s="213"/>
      <c r="AF170" s="213"/>
      <c r="AG170" s="213" t="s">
        <v>152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20"/>
      <c r="B171" s="221"/>
      <c r="C171" s="254" t="s">
        <v>305</v>
      </c>
      <c r="D171" s="223"/>
      <c r="E171" s="224">
        <v>4</v>
      </c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3"/>
      <c r="Z171" s="213"/>
      <c r="AA171" s="213"/>
      <c r="AB171" s="213"/>
      <c r="AC171" s="213"/>
      <c r="AD171" s="213"/>
      <c r="AE171" s="213"/>
      <c r="AF171" s="213"/>
      <c r="AG171" s="213" t="s">
        <v>152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ht="22.5" outlineLevel="1" x14ac:dyDescent="0.2">
      <c r="A172" s="232">
        <v>24</v>
      </c>
      <c r="B172" s="233" t="s">
        <v>306</v>
      </c>
      <c r="C172" s="252" t="s">
        <v>307</v>
      </c>
      <c r="D172" s="234" t="s">
        <v>159</v>
      </c>
      <c r="E172" s="235">
        <v>11</v>
      </c>
      <c r="F172" s="236"/>
      <c r="G172" s="237">
        <f>ROUND(E172*F172,2)</f>
        <v>0</v>
      </c>
      <c r="H172" s="236"/>
      <c r="I172" s="237">
        <f>ROUND(E172*H172,2)</f>
        <v>0</v>
      </c>
      <c r="J172" s="236"/>
      <c r="K172" s="237">
        <f>ROUND(E172*J172,2)</f>
        <v>0</v>
      </c>
      <c r="L172" s="237">
        <v>15</v>
      </c>
      <c r="M172" s="237">
        <f>G172*(1+L172/100)</f>
        <v>0</v>
      </c>
      <c r="N172" s="237">
        <v>5.1799999999999997E-3</v>
      </c>
      <c r="O172" s="237">
        <f>ROUND(E172*N172,2)</f>
        <v>0.06</v>
      </c>
      <c r="P172" s="237">
        <v>0</v>
      </c>
      <c r="Q172" s="237">
        <f>ROUND(E172*P172,2)</f>
        <v>0</v>
      </c>
      <c r="R172" s="237" t="s">
        <v>286</v>
      </c>
      <c r="S172" s="237" t="s">
        <v>146</v>
      </c>
      <c r="T172" s="238" t="s">
        <v>146</v>
      </c>
      <c r="U172" s="222">
        <v>0.63429999999999997</v>
      </c>
      <c r="V172" s="222">
        <f>ROUND(E172*U172,2)</f>
        <v>6.98</v>
      </c>
      <c r="W172" s="222"/>
      <c r="X172" s="222" t="s">
        <v>147</v>
      </c>
      <c r="Y172" s="213"/>
      <c r="Z172" s="213"/>
      <c r="AA172" s="213"/>
      <c r="AB172" s="213"/>
      <c r="AC172" s="213"/>
      <c r="AD172" s="213"/>
      <c r="AE172" s="213"/>
      <c r="AF172" s="213"/>
      <c r="AG172" s="213" t="s">
        <v>148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20"/>
      <c r="B173" s="221"/>
      <c r="C173" s="253" t="s">
        <v>308</v>
      </c>
      <c r="D173" s="240"/>
      <c r="E173" s="240"/>
      <c r="F173" s="240"/>
      <c r="G173" s="240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3"/>
      <c r="Z173" s="213"/>
      <c r="AA173" s="213"/>
      <c r="AB173" s="213"/>
      <c r="AC173" s="213"/>
      <c r="AD173" s="213"/>
      <c r="AE173" s="213"/>
      <c r="AF173" s="213"/>
      <c r="AG173" s="213" t="s">
        <v>150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6" t="s">
        <v>309</v>
      </c>
      <c r="D174" s="242"/>
      <c r="E174" s="242"/>
      <c r="F174" s="242"/>
      <c r="G174" s="24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178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20"/>
      <c r="B175" s="221"/>
      <c r="C175" s="256" t="s">
        <v>310</v>
      </c>
      <c r="D175" s="242"/>
      <c r="E175" s="242"/>
      <c r="F175" s="242"/>
      <c r="G175" s="24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3"/>
      <c r="Z175" s="213"/>
      <c r="AA175" s="213"/>
      <c r="AB175" s="213"/>
      <c r="AC175" s="213"/>
      <c r="AD175" s="213"/>
      <c r="AE175" s="213"/>
      <c r="AF175" s="213"/>
      <c r="AG175" s="213" t="s">
        <v>178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20"/>
      <c r="B176" s="221"/>
      <c r="C176" s="254" t="s">
        <v>248</v>
      </c>
      <c r="D176" s="223"/>
      <c r="E176" s="224"/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152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20"/>
      <c r="B177" s="221"/>
      <c r="C177" s="254" t="s">
        <v>311</v>
      </c>
      <c r="D177" s="223"/>
      <c r="E177" s="224">
        <v>6.5</v>
      </c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152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4" t="s">
        <v>250</v>
      </c>
      <c r="D178" s="223"/>
      <c r="E178" s="224"/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152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20"/>
      <c r="B179" s="221"/>
      <c r="C179" s="254" t="s">
        <v>312</v>
      </c>
      <c r="D179" s="223"/>
      <c r="E179" s="224">
        <v>4.5</v>
      </c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152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ht="22.5" outlineLevel="1" x14ac:dyDescent="0.2">
      <c r="A180" s="232">
        <v>25</v>
      </c>
      <c r="B180" s="233" t="s">
        <v>313</v>
      </c>
      <c r="C180" s="252" t="s">
        <v>314</v>
      </c>
      <c r="D180" s="234" t="s">
        <v>159</v>
      </c>
      <c r="E180" s="235">
        <v>6.5</v>
      </c>
      <c r="F180" s="236"/>
      <c r="G180" s="237">
        <f>ROUND(E180*F180,2)</f>
        <v>0</v>
      </c>
      <c r="H180" s="236"/>
      <c r="I180" s="237">
        <f>ROUND(E180*H180,2)</f>
        <v>0</v>
      </c>
      <c r="J180" s="236"/>
      <c r="K180" s="237">
        <f>ROUND(E180*J180,2)</f>
        <v>0</v>
      </c>
      <c r="L180" s="237">
        <v>15</v>
      </c>
      <c r="M180" s="237">
        <f>G180*(1+L180/100)</f>
        <v>0</v>
      </c>
      <c r="N180" s="237">
        <v>6.0000000000000002E-5</v>
      </c>
      <c r="O180" s="237">
        <f>ROUND(E180*N180,2)</f>
        <v>0</v>
      </c>
      <c r="P180" s="237">
        <v>0</v>
      </c>
      <c r="Q180" s="237">
        <f>ROUND(E180*P180,2)</f>
        <v>0</v>
      </c>
      <c r="R180" s="237" t="s">
        <v>286</v>
      </c>
      <c r="S180" s="237" t="s">
        <v>146</v>
      </c>
      <c r="T180" s="238" t="s">
        <v>146</v>
      </c>
      <c r="U180" s="222">
        <v>0.129</v>
      </c>
      <c r="V180" s="222">
        <f>ROUND(E180*U180,2)</f>
        <v>0.84</v>
      </c>
      <c r="W180" s="222"/>
      <c r="X180" s="222" t="s">
        <v>147</v>
      </c>
      <c r="Y180" s="213"/>
      <c r="Z180" s="213"/>
      <c r="AA180" s="213"/>
      <c r="AB180" s="213"/>
      <c r="AC180" s="213"/>
      <c r="AD180" s="213"/>
      <c r="AE180" s="213"/>
      <c r="AF180" s="213"/>
      <c r="AG180" s="213" t="s">
        <v>148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20"/>
      <c r="B181" s="221"/>
      <c r="C181" s="255" t="s">
        <v>315</v>
      </c>
      <c r="D181" s="241"/>
      <c r="E181" s="241"/>
      <c r="F181" s="241"/>
      <c r="G181" s="241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3"/>
      <c r="Z181" s="213"/>
      <c r="AA181" s="213"/>
      <c r="AB181" s="213"/>
      <c r="AC181" s="213"/>
      <c r="AD181" s="213"/>
      <c r="AE181" s="213"/>
      <c r="AF181" s="213"/>
      <c r="AG181" s="213" t="s">
        <v>178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4" t="s">
        <v>248</v>
      </c>
      <c r="D182" s="223"/>
      <c r="E182" s="224"/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152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20"/>
      <c r="B183" s="221"/>
      <c r="C183" s="254" t="s">
        <v>311</v>
      </c>
      <c r="D183" s="223"/>
      <c r="E183" s="224">
        <v>6.5</v>
      </c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3"/>
      <c r="Z183" s="213"/>
      <c r="AA183" s="213"/>
      <c r="AB183" s="213"/>
      <c r="AC183" s="213"/>
      <c r="AD183" s="213"/>
      <c r="AE183" s="213"/>
      <c r="AF183" s="213"/>
      <c r="AG183" s="213" t="s">
        <v>152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ht="22.5" outlineLevel="1" x14ac:dyDescent="0.2">
      <c r="A184" s="232">
        <v>26</v>
      </c>
      <c r="B184" s="233" t="s">
        <v>316</v>
      </c>
      <c r="C184" s="252" t="s">
        <v>317</v>
      </c>
      <c r="D184" s="234" t="s">
        <v>159</v>
      </c>
      <c r="E184" s="235">
        <v>4.5</v>
      </c>
      <c r="F184" s="236"/>
      <c r="G184" s="237">
        <f>ROUND(E184*F184,2)</f>
        <v>0</v>
      </c>
      <c r="H184" s="236"/>
      <c r="I184" s="237">
        <f>ROUND(E184*H184,2)</f>
        <v>0</v>
      </c>
      <c r="J184" s="236"/>
      <c r="K184" s="237">
        <f>ROUND(E184*J184,2)</f>
        <v>0</v>
      </c>
      <c r="L184" s="237">
        <v>15</v>
      </c>
      <c r="M184" s="237">
        <f>G184*(1+L184/100)</f>
        <v>0</v>
      </c>
      <c r="N184" s="237">
        <v>6.9999999999999994E-5</v>
      </c>
      <c r="O184" s="237">
        <f>ROUND(E184*N184,2)</f>
        <v>0</v>
      </c>
      <c r="P184" s="237">
        <v>0</v>
      </c>
      <c r="Q184" s="237">
        <f>ROUND(E184*P184,2)</f>
        <v>0</v>
      </c>
      <c r="R184" s="237" t="s">
        <v>286</v>
      </c>
      <c r="S184" s="237" t="s">
        <v>146</v>
      </c>
      <c r="T184" s="238" t="s">
        <v>146</v>
      </c>
      <c r="U184" s="222">
        <v>0.129</v>
      </c>
      <c r="V184" s="222">
        <f>ROUND(E184*U184,2)</f>
        <v>0.57999999999999996</v>
      </c>
      <c r="W184" s="222"/>
      <c r="X184" s="222" t="s">
        <v>147</v>
      </c>
      <c r="Y184" s="213"/>
      <c r="Z184" s="213"/>
      <c r="AA184" s="213"/>
      <c r="AB184" s="213"/>
      <c r="AC184" s="213"/>
      <c r="AD184" s="213"/>
      <c r="AE184" s="213"/>
      <c r="AF184" s="213"/>
      <c r="AG184" s="213" t="s">
        <v>148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20"/>
      <c r="B185" s="221"/>
      <c r="C185" s="255" t="s">
        <v>315</v>
      </c>
      <c r="D185" s="241"/>
      <c r="E185" s="241"/>
      <c r="F185" s="241"/>
      <c r="G185" s="241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3"/>
      <c r="Z185" s="213"/>
      <c r="AA185" s="213"/>
      <c r="AB185" s="213"/>
      <c r="AC185" s="213"/>
      <c r="AD185" s="213"/>
      <c r="AE185" s="213"/>
      <c r="AF185" s="213"/>
      <c r="AG185" s="213" t="s">
        <v>178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4" t="s">
        <v>250</v>
      </c>
      <c r="D186" s="223"/>
      <c r="E186" s="224"/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152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20"/>
      <c r="B187" s="221"/>
      <c r="C187" s="254" t="s">
        <v>312</v>
      </c>
      <c r="D187" s="223"/>
      <c r="E187" s="224">
        <v>4.5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3"/>
      <c r="Z187" s="213"/>
      <c r="AA187" s="213"/>
      <c r="AB187" s="213"/>
      <c r="AC187" s="213"/>
      <c r="AD187" s="213"/>
      <c r="AE187" s="213"/>
      <c r="AF187" s="213"/>
      <c r="AG187" s="213" t="s">
        <v>152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32">
        <v>27</v>
      </c>
      <c r="B188" s="233" t="s">
        <v>318</v>
      </c>
      <c r="C188" s="252" t="s">
        <v>319</v>
      </c>
      <c r="D188" s="234" t="s">
        <v>0</v>
      </c>
      <c r="E188" s="235">
        <v>56.942</v>
      </c>
      <c r="F188" s="236"/>
      <c r="G188" s="237">
        <f>ROUND(E188*F188,2)</f>
        <v>0</v>
      </c>
      <c r="H188" s="236"/>
      <c r="I188" s="237">
        <f>ROUND(E188*H188,2)</f>
        <v>0</v>
      </c>
      <c r="J188" s="236"/>
      <c r="K188" s="237">
        <f>ROUND(E188*J188,2)</f>
        <v>0</v>
      </c>
      <c r="L188" s="237">
        <v>15</v>
      </c>
      <c r="M188" s="237">
        <f>G188*(1+L188/100)</f>
        <v>0</v>
      </c>
      <c r="N188" s="237">
        <v>0</v>
      </c>
      <c r="O188" s="237">
        <f>ROUND(E188*N188,2)</f>
        <v>0</v>
      </c>
      <c r="P188" s="237">
        <v>0</v>
      </c>
      <c r="Q188" s="237">
        <f>ROUND(E188*P188,2)</f>
        <v>0</v>
      </c>
      <c r="R188" s="237" t="s">
        <v>286</v>
      </c>
      <c r="S188" s="237" t="s">
        <v>146</v>
      </c>
      <c r="T188" s="238" t="s">
        <v>146</v>
      </c>
      <c r="U188" s="222">
        <v>0</v>
      </c>
      <c r="V188" s="222">
        <f>ROUND(E188*U188,2)</f>
        <v>0</v>
      </c>
      <c r="W188" s="222"/>
      <c r="X188" s="222" t="s">
        <v>147</v>
      </c>
      <c r="Y188" s="213"/>
      <c r="Z188" s="213"/>
      <c r="AA188" s="213"/>
      <c r="AB188" s="213"/>
      <c r="AC188" s="213"/>
      <c r="AD188" s="213"/>
      <c r="AE188" s="213"/>
      <c r="AF188" s="213"/>
      <c r="AG188" s="213" t="s">
        <v>148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20"/>
      <c r="B189" s="221"/>
      <c r="C189" s="253" t="s">
        <v>320</v>
      </c>
      <c r="D189" s="240"/>
      <c r="E189" s="240"/>
      <c r="F189" s="240"/>
      <c r="G189" s="240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3"/>
      <c r="Z189" s="213"/>
      <c r="AA189" s="213"/>
      <c r="AB189" s="213"/>
      <c r="AC189" s="213"/>
      <c r="AD189" s="213"/>
      <c r="AE189" s="213"/>
      <c r="AF189" s="213"/>
      <c r="AG189" s="213" t="s">
        <v>150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x14ac:dyDescent="0.2">
      <c r="A190" s="226" t="s">
        <v>140</v>
      </c>
      <c r="B190" s="227" t="s">
        <v>75</v>
      </c>
      <c r="C190" s="251" t="s">
        <v>76</v>
      </c>
      <c r="D190" s="228"/>
      <c r="E190" s="229"/>
      <c r="F190" s="230"/>
      <c r="G190" s="230">
        <f>SUMIF(AG191:AG235,"&lt;&gt;NOR",G191:G235)</f>
        <v>0</v>
      </c>
      <c r="H190" s="230"/>
      <c r="I190" s="230">
        <f>SUM(I191:I235)</f>
        <v>0</v>
      </c>
      <c r="J190" s="230"/>
      <c r="K190" s="230">
        <f>SUM(K191:K235)</f>
        <v>0</v>
      </c>
      <c r="L190" s="230"/>
      <c r="M190" s="230">
        <f>SUM(M191:M235)</f>
        <v>0</v>
      </c>
      <c r="N190" s="230"/>
      <c r="O190" s="230">
        <f>SUM(O191:O235)</f>
        <v>7.0000000000000007E-2</v>
      </c>
      <c r="P190" s="230"/>
      <c r="Q190" s="230">
        <f>SUM(Q191:Q235)</f>
        <v>0.72</v>
      </c>
      <c r="R190" s="230"/>
      <c r="S190" s="230"/>
      <c r="T190" s="231"/>
      <c r="U190" s="225"/>
      <c r="V190" s="225">
        <f>SUM(V191:V235)</f>
        <v>9.5299999999999976</v>
      </c>
      <c r="W190" s="225"/>
      <c r="X190" s="225"/>
      <c r="AG190" t="s">
        <v>141</v>
      </c>
    </row>
    <row r="191" spans="1:60" outlineLevel="1" x14ac:dyDescent="0.2">
      <c r="A191" s="232">
        <v>28</v>
      </c>
      <c r="B191" s="233" t="s">
        <v>321</v>
      </c>
      <c r="C191" s="252" t="s">
        <v>322</v>
      </c>
      <c r="D191" s="234" t="s">
        <v>262</v>
      </c>
      <c r="E191" s="235">
        <v>1</v>
      </c>
      <c r="F191" s="236"/>
      <c r="G191" s="237">
        <f>ROUND(E191*F191,2)</f>
        <v>0</v>
      </c>
      <c r="H191" s="236"/>
      <c r="I191" s="237">
        <f>ROUND(E191*H191,2)</f>
        <v>0</v>
      </c>
      <c r="J191" s="236"/>
      <c r="K191" s="237">
        <f>ROUND(E191*J191,2)</f>
        <v>0</v>
      </c>
      <c r="L191" s="237">
        <v>15</v>
      </c>
      <c r="M191" s="237">
        <f>G191*(1+L191/100)</f>
        <v>0</v>
      </c>
      <c r="N191" s="237">
        <v>0</v>
      </c>
      <c r="O191" s="237">
        <f>ROUND(E191*N191,2)</f>
        <v>0</v>
      </c>
      <c r="P191" s="237">
        <v>3.4200000000000001E-2</v>
      </c>
      <c r="Q191" s="237">
        <f>ROUND(E191*P191,2)</f>
        <v>0.03</v>
      </c>
      <c r="R191" s="237" t="s">
        <v>286</v>
      </c>
      <c r="S191" s="237" t="s">
        <v>146</v>
      </c>
      <c r="T191" s="238" t="s">
        <v>146</v>
      </c>
      <c r="U191" s="222">
        <v>0.46500000000000002</v>
      </c>
      <c r="V191" s="222">
        <f>ROUND(E191*U191,2)</f>
        <v>0.47</v>
      </c>
      <c r="W191" s="222"/>
      <c r="X191" s="222" t="s">
        <v>147</v>
      </c>
      <c r="Y191" s="213"/>
      <c r="Z191" s="213"/>
      <c r="AA191" s="213"/>
      <c r="AB191" s="213"/>
      <c r="AC191" s="213"/>
      <c r="AD191" s="213"/>
      <c r="AE191" s="213"/>
      <c r="AF191" s="213"/>
      <c r="AG191" s="213" t="s">
        <v>148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20"/>
      <c r="B192" s="221"/>
      <c r="C192" s="254" t="s">
        <v>323</v>
      </c>
      <c r="D192" s="223"/>
      <c r="E192" s="224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152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4" t="s">
        <v>244</v>
      </c>
      <c r="D193" s="223"/>
      <c r="E193" s="224">
        <v>1</v>
      </c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152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32">
        <v>29</v>
      </c>
      <c r="B194" s="233" t="s">
        <v>324</v>
      </c>
      <c r="C194" s="252" t="s">
        <v>325</v>
      </c>
      <c r="D194" s="234" t="s">
        <v>262</v>
      </c>
      <c r="E194" s="235">
        <v>1</v>
      </c>
      <c r="F194" s="236"/>
      <c r="G194" s="237">
        <f>ROUND(E194*F194,2)</f>
        <v>0</v>
      </c>
      <c r="H194" s="236"/>
      <c r="I194" s="237">
        <f>ROUND(E194*H194,2)</f>
        <v>0</v>
      </c>
      <c r="J194" s="236"/>
      <c r="K194" s="237">
        <f>ROUND(E194*J194,2)</f>
        <v>0</v>
      </c>
      <c r="L194" s="237">
        <v>15</v>
      </c>
      <c r="M194" s="237">
        <f>G194*(1+L194/100)</f>
        <v>0</v>
      </c>
      <c r="N194" s="237">
        <v>1.41E-3</v>
      </c>
      <c r="O194" s="237">
        <f>ROUND(E194*N194,2)</f>
        <v>0</v>
      </c>
      <c r="P194" s="237">
        <v>0</v>
      </c>
      <c r="Q194" s="237">
        <f>ROUND(E194*P194,2)</f>
        <v>0</v>
      </c>
      <c r="R194" s="237" t="s">
        <v>286</v>
      </c>
      <c r="S194" s="237" t="s">
        <v>146</v>
      </c>
      <c r="T194" s="238" t="s">
        <v>146</v>
      </c>
      <c r="U194" s="222">
        <v>1.575</v>
      </c>
      <c r="V194" s="222">
        <f>ROUND(E194*U194,2)</f>
        <v>1.58</v>
      </c>
      <c r="W194" s="222"/>
      <c r="X194" s="222" t="s">
        <v>147</v>
      </c>
      <c r="Y194" s="213"/>
      <c r="Z194" s="213"/>
      <c r="AA194" s="213"/>
      <c r="AB194" s="213"/>
      <c r="AC194" s="213"/>
      <c r="AD194" s="213"/>
      <c r="AE194" s="213"/>
      <c r="AF194" s="213"/>
      <c r="AG194" s="213" t="s">
        <v>148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20"/>
      <c r="B195" s="221"/>
      <c r="C195" s="255" t="s">
        <v>326</v>
      </c>
      <c r="D195" s="241"/>
      <c r="E195" s="241"/>
      <c r="F195" s="241"/>
      <c r="G195" s="241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178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20"/>
      <c r="B196" s="221"/>
      <c r="C196" s="254" t="s">
        <v>327</v>
      </c>
      <c r="D196" s="223"/>
      <c r="E196" s="224"/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152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20"/>
      <c r="B197" s="221"/>
      <c r="C197" s="254" t="s">
        <v>244</v>
      </c>
      <c r="D197" s="223"/>
      <c r="E197" s="224">
        <v>1</v>
      </c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152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32">
        <v>30</v>
      </c>
      <c r="B198" s="233" t="s">
        <v>328</v>
      </c>
      <c r="C198" s="252" t="s">
        <v>329</v>
      </c>
      <c r="D198" s="234" t="s">
        <v>262</v>
      </c>
      <c r="E198" s="235">
        <v>1</v>
      </c>
      <c r="F198" s="236"/>
      <c r="G198" s="237">
        <f>ROUND(E198*F198,2)</f>
        <v>0</v>
      </c>
      <c r="H198" s="236"/>
      <c r="I198" s="237">
        <f>ROUND(E198*H198,2)</f>
        <v>0</v>
      </c>
      <c r="J198" s="236"/>
      <c r="K198" s="237">
        <f>ROUND(E198*J198,2)</f>
        <v>0</v>
      </c>
      <c r="L198" s="237">
        <v>15</v>
      </c>
      <c r="M198" s="237">
        <f>G198*(1+L198/100)</f>
        <v>0</v>
      </c>
      <c r="N198" s="237">
        <v>1.7000000000000001E-4</v>
      </c>
      <c r="O198" s="237">
        <f>ROUND(E198*N198,2)</f>
        <v>0</v>
      </c>
      <c r="P198" s="237">
        <v>0</v>
      </c>
      <c r="Q198" s="237">
        <f>ROUND(E198*P198,2)</f>
        <v>0</v>
      </c>
      <c r="R198" s="237" t="s">
        <v>286</v>
      </c>
      <c r="S198" s="237" t="s">
        <v>146</v>
      </c>
      <c r="T198" s="238" t="s">
        <v>146</v>
      </c>
      <c r="U198" s="222">
        <v>2.9</v>
      </c>
      <c r="V198" s="222">
        <f>ROUND(E198*U198,2)</f>
        <v>2.9</v>
      </c>
      <c r="W198" s="222"/>
      <c r="X198" s="222" t="s">
        <v>147</v>
      </c>
      <c r="Y198" s="213"/>
      <c r="Z198" s="213"/>
      <c r="AA198" s="213"/>
      <c r="AB198" s="213"/>
      <c r="AC198" s="213"/>
      <c r="AD198" s="213"/>
      <c r="AE198" s="213"/>
      <c r="AF198" s="213"/>
      <c r="AG198" s="213" t="s">
        <v>148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20"/>
      <c r="B199" s="221"/>
      <c r="C199" s="254" t="s">
        <v>330</v>
      </c>
      <c r="D199" s="223"/>
      <c r="E199" s="224"/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3"/>
      <c r="Z199" s="213"/>
      <c r="AA199" s="213"/>
      <c r="AB199" s="213"/>
      <c r="AC199" s="213"/>
      <c r="AD199" s="213"/>
      <c r="AE199" s="213"/>
      <c r="AF199" s="213"/>
      <c r="AG199" s="213" t="s">
        <v>152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4" t="s">
        <v>244</v>
      </c>
      <c r="D200" s="223"/>
      <c r="E200" s="224">
        <v>1</v>
      </c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152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32">
        <v>31</v>
      </c>
      <c r="B201" s="233" t="s">
        <v>331</v>
      </c>
      <c r="C201" s="252" t="s">
        <v>332</v>
      </c>
      <c r="D201" s="234" t="s">
        <v>262</v>
      </c>
      <c r="E201" s="235">
        <v>1</v>
      </c>
      <c r="F201" s="236"/>
      <c r="G201" s="237">
        <f>ROUND(E201*F201,2)</f>
        <v>0</v>
      </c>
      <c r="H201" s="236"/>
      <c r="I201" s="237">
        <f>ROUND(E201*H201,2)</f>
        <v>0</v>
      </c>
      <c r="J201" s="236"/>
      <c r="K201" s="237">
        <f>ROUND(E201*J201,2)</f>
        <v>0</v>
      </c>
      <c r="L201" s="237">
        <v>15</v>
      </c>
      <c r="M201" s="237">
        <f>G201*(1+L201/100)</f>
        <v>0</v>
      </c>
      <c r="N201" s="237">
        <v>0</v>
      </c>
      <c r="O201" s="237">
        <f>ROUND(E201*N201,2)</f>
        <v>0</v>
      </c>
      <c r="P201" s="237">
        <v>0.69347000000000003</v>
      </c>
      <c r="Q201" s="237">
        <f>ROUND(E201*P201,2)</f>
        <v>0.69</v>
      </c>
      <c r="R201" s="237" t="s">
        <v>286</v>
      </c>
      <c r="S201" s="237" t="s">
        <v>146</v>
      </c>
      <c r="T201" s="238" t="s">
        <v>146</v>
      </c>
      <c r="U201" s="222">
        <v>2.6989999999999998</v>
      </c>
      <c r="V201" s="222">
        <f>ROUND(E201*U201,2)</f>
        <v>2.7</v>
      </c>
      <c r="W201" s="222"/>
      <c r="X201" s="222" t="s">
        <v>147</v>
      </c>
      <c r="Y201" s="213"/>
      <c r="Z201" s="213"/>
      <c r="AA201" s="213"/>
      <c r="AB201" s="213"/>
      <c r="AC201" s="213"/>
      <c r="AD201" s="213"/>
      <c r="AE201" s="213"/>
      <c r="AF201" s="213"/>
      <c r="AG201" s="213" t="s">
        <v>148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20"/>
      <c r="B202" s="221"/>
      <c r="C202" s="254" t="s">
        <v>333</v>
      </c>
      <c r="D202" s="223"/>
      <c r="E202" s="224"/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152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20"/>
      <c r="B203" s="221"/>
      <c r="C203" s="254" t="s">
        <v>244</v>
      </c>
      <c r="D203" s="223"/>
      <c r="E203" s="224">
        <v>1</v>
      </c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152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ht="22.5" outlineLevel="1" x14ac:dyDescent="0.2">
      <c r="A204" s="232">
        <v>32</v>
      </c>
      <c r="B204" s="233" t="s">
        <v>334</v>
      </c>
      <c r="C204" s="252" t="s">
        <v>335</v>
      </c>
      <c r="D204" s="234" t="s">
        <v>235</v>
      </c>
      <c r="E204" s="235">
        <v>1</v>
      </c>
      <c r="F204" s="236"/>
      <c r="G204" s="237">
        <f>ROUND(E204*F204,2)</f>
        <v>0</v>
      </c>
      <c r="H204" s="236"/>
      <c r="I204" s="237">
        <f>ROUND(E204*H204,2)</f>
        <v>0</v>
      </c>
      <c r="J204" s="236"/>
      <c r="K204" s="237">
        <f>ROUND(E204*J204,2)</f>
        <v>0</v>
      </c>
      <c r="L204" s="237">
        <v>15</v>
      </c>
      <c r="M204" s="237">
        <f>G204*(1+L204/100)</f>
        <v>0</v>
      </c>
      <c r="N204" s="237">
        <v>1.2999999999999999E-3</v>
      </c>
      <c r="O204" s="237">
        <f>ROUND(E204*N204,2)</f>
        <v>0</v>
      </c>
      <c r="P204" s="237">
        <v>0</v>
      </c>
      <c r="Q204" s="237">
        <f>ROUND(E204*P204,2)</f>
        <v>0</v>
      </c>
      <c r="R204" s="237" t="s">
        <v>286</v>
      </c>
      <c r="S204" s="237" t="s">
        <v>146</v>
      </c>
      <c r="T204" s="238" t="s">
        <v>146</v>
      </c>
      <c r="U204" s="222">
        <v>0.48499999999999999</v>
      </c>
      <c r="V204" s="222">
        <f>ROUND(E204*U204,2)</f>
        <v>0.49</v>
      </c>
      <c r="W204" s="222"/>
      <c r="X204" s="222" t="s">
        <v>147</v>
      </c>
      <c r="Y204" s="213"/>
      <c r="Z204" s="213"/>
      <c r="AA204" s="213"/>
      <c r="AB204" s="213"/>
      <c r="AC204" s="213"/>
      <c r="AD204" s="213"/>
      <c r="AE204" s="213"/>
      <c r="AF204" s="213"/>
      <c r="AG204" s="213" t="s">
        <v>148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4" t="s">
        <v>327</v>
      </c>
      <c r="D205" s="223"/>
      <c r="E205" s="224"/>
      <c r="F205" s="222"/>
      <c r="G205" s="22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152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20"/>
      <c r="B206" s="221"/>
      <c r="C206" s="254" t="s">
        <v>244</v>
      </c>
      <c r="D206" s="223"/>
      <c r="E206" s="224">
        <v>1</v>
      </c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3"/>
      <c r="Z206" s="213"/>
      <c r="AA206" s="213"/>
      <c r="AB206" s="213"/>
      <c r="AC206" s="213"/>
      <c r="AD206" s="213"/>
      <c r="AE206" s="213"/>
      <c r="AF206" s="213"/>
      <c r="AG206" s="213" t="s">
        <v>152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32">
        <v>33</v>
      </c>
      <c r="B207" s="233" t="s">
        <v>336</v>
      </c>
      <c r="C207" s="252" t="s">
        <v>337</v>
      </c>
      <c r="D207" s="234" t="s">
        <v>262</v>
      </c>
      <c r="E207" s="235">
        <v>1</v>
      </c>
      <c r="F207" s="236"/>
      <c r="G207" s="237">
        <f>ROUND(E207*F207,2)</f>
        <v>0</v>
      </c>
      <c r="H207" s="236"/>
      <c r="I207" s="237">
        <f>ROUND(E207*H207,2)</f>
        <v>0</v>
      </c>
      <c r="J207" s="236"/>
      <c r="K207" s="237">
        <f>ROUND(E207*J207,2)</f>
        <v>0</v>
      </c>
      <c r="L207" s="237">
        <v>15</v>
      </c>
      <c r="M207" s="237">
        <f>G207*(1+L207/100)</f>
        <v>0</v>
      </c>
      <c r="N207" s="237">
        <v>1.2E-4</v>
      </c>
      <c r="O207" s="237">
        <f>ROUND(E207*N207,2)</f>
        <v>0</v>
      </c>
      <c r="P207" s="237">
        <v>0</v>
      </c>
      <c r="Q207" s="237">
        <f>ROUND(E207*P207,2)</f>
        <v>0</v>
      </c>
      <c r="R207" s="237" t="s">
        <v>286</v>
      </c>
      <c r="S207" s="237" t="s">
        <v>146</v>
      </c>
      <c r="T207" s="238" t="s">
        <v>146</v>
      </c>
      <c r="U207" s="222">
        <v>0.51700000000000002</v>
      </c>
      <c r="V207" s="222">
        <f>ROUND(E207*U207,2)</f>
        <v>0.52</v>
      </c>
      <c r="W207" s="222"/>
      <c r="X207" s="222" t="s">
        <v>147</v>
      </c>
      <c r="Y207" s="213"/>
      <c r="Z207" s="213"/>
      <c r="AA207" s="213"/>
      <c r="AB207" s="213"/>
      <c r="AC207" s="213"/>
      <c r="AD207" s="213"/>
      <c r="AE207" s="213"/>
      <c r="AF207" s="213"/>
      <c r="AG207" s="213" t="s">
        <v>148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4" t="s">
        <v>330</v>
      </c>
      <c r="D208" s="223"/>
      <c r="E208" s="224"/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152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4" t="s">
        <v>244</v>
      </c>
      <c r="D209" s="223"/>
      <c r="E209" s="224">
        <v>1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152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ht="33.75" outlineLevel="1" x14ac:dyDescent="0.2">
      <c r="A210" s="232">
        <v>34</v>
      </c>
      <c r="B210" s="233" t="s">
        <v>338</v>
      </c>
      <c r="C210" s="252" t="s">
        <v>339</v>
      </c>
      <c r="D210" s="234" t="s">
        <v>235</v>
      </c>
      <c r="E210" s="235">
        <v>1</v>
      </c>
      <c r="F210" s="236"/>
      <c r="G210" s="237">
        <f>ROUND(E210*F210,2)</f>
        <v>0</v>
      </c>
      <c r="H210" s="236"/>
      <c r="I210" s="237">
        <f>ROUND(E210*H210,2)</f>
        <v>0</v>
      </c>
      <c r="J210" s="236"/>
      <c r="K210" s="237">
        <f>ROUND(E210*J210,2)</f>
        <v>0</v>
      </c>
      <c r="L210" s="237">
        <v>15</v>
      </c>
      <c r="M210" s="237">
        <f>G210*(1+L210/100)</f>
        <v>0</v>
      </c>
      <c r="N210" s="237">
        <v>2.7999999999999998E-4</v>
      </c>
      <c r="O210" s="237">
        <f>ROUND(E210*N210,2)</f>
        <v>0</v>
      </c>
      <c r="P210" s="237">
        <v>0</v>
      </c>
      <c r="Q210" s="237">
        <f>ROUND(E210*P210,2)</f>
        <v>0</v>
      </c>
      <c r="R210" s="237" t="s">
        <v>286</v>
      </c>
      <c r="S210" s="237" t="s">
        <v>146</v>
      </c>
      <c r="T210" s="238" t="s">
        <v>146</v>
      </c>
      <c r="U210" s="222">
        <v>0.246</v>
      </c>
      <c r="V210" s="222">
        <f>ROUND(E210*U210,2)</f>
        <v>0.25</v>
      </c>
      <c r="W210" s="222"/>
      <c r="X210" s="222" t="s">
        <v>147</v>
      </c>
      <c r="Y210" s="213"/>
      <c r="Z210" s="213"/>
      <c r="AA210" s="213"/>
      <c r="AB210" s="213"/>
      <c r="AC210" s="213"/>
      <c r="AD210" s="213"/>
      <c r="AE210" s="213"/>
      <c r="AF210" s="213"/>
      <c r="AG210" s="213" t="s">
        <v>148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20"/>
      <c r="B211" s="221"/>
      <c r="C211" s="254" t="s">
        <v>288</v>
      </c>
      <c r="D211" s="223"/>
      <c r="E211" s="224"/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152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20"/>
      <c r="B212" s="221"/>
      <c r="C212" s="254" t="s">
        <v>244</v>
      </c>
      <c r="D212" s="223"/>
      <c r="E212" s="224">
        <v>1</v>
      </c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3"/>
      <c r="Z212" s="213"/>
      <c r="AA212" s="213"/>
      <c r="AB212" s="213"/>
      <c r="AC212" s="213"/>
      <c r="AD212" s="213"/>
      <c r="AE212" s="213"/>
      <c r="AF212" s="213"/>
      <c r="AG212" s="213" t="s">
        <v>152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ht="33.75" outlineLevel="1" x14ac:dyDescent="0.2">
      <c r="A213" s="232">
        <v>35</v>
      </c>
      <c r="B213" s="233" t="s">
        <v>340</v>
      </c>
      <c r="C213" s="252" t="s">
        <v>341</v>
      </c>
      <c r="D213" s="234" t="s">
        <v>235</v>
      </c>
      <c r="E213" s="235">
        <v>1</v>
      </c>
      <c r="F213" s="236"/>
      <c r="G213" s="237">
        <f>ROUND(E213*F213,2)</f>
        <v>0</v>
      </c>
      <c r="H213" s="236"/>
      <c r="I213" s="237">
        <f>ROUND(E213*H213,2)</f>
        <v>0</v>
      </c>
      <c r="J213" s="236"/>
      <c r="K213" s="237">
        <f>ROUND(E213*J213,2)</f>
        <v>0</v>
      </c>
      <c r="L213" s="237">
        <v>15</v>
      </c>
      <c r="M213" s="237">
        <f>G213*(1+L213/100)</f>
        <v>0</v>
      </c>
      <c r="N213" s="237">
        <v>2.7999999999999998E-4</v>
      </c>
      <c r="O213" s="237">
        <f>ROUND(E213*N213,2)</f>
        <v>0</v>
      </c>
      <c r="P213" s="237">
        <v>0</v>
      </c>
      <c r="Q213" s="237">
        <f>ROUND(E213*P213,2)</f>
        <v>0</v>
      </c>
      <c r="R213" s="237" t="s">
        <v>286</v>
      </c>
      <c r="S213" s="237" t="s">
        <v>146</v>
      </c>
      <c r="T213" s="238" t="s">
        <v>146</v>
      </c>
      <c r="U213" s="222">
        <v>0.246</v>
      </c>
      <c r="V213" s="222">
        <f>ROUND(E213*U213,2)</f>
        <v>0.25</v>
      </c>
      <c r="W213" s="222"/>
      <c r="X213" s="222" t="s">
        <v>147</v>
      </c>
      <c r="Y213" s="213"/>
      <c r="Z213" s="213"/>
      <c r="AA213" s="213"/>
      <c r="AB213" s="213"/>
      <c r="AC213" s="213"/>
      <c r="AD213" s="213"/>
      <c r="AE213" s="213"/>
      <c r="AF213" s="213"/>
      <c r="AG213" s="213" t="s">
        <v>148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20"/>
      <c r="B214" s="221"/>
      <c r="C214" s="254" t="s">
        <v>330</v>
      </c>
      <c r="D214" s="223"/>
      <c r="E214" s="224"/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3"/>
      <c r="Z214" s="213"/>
      <c r="AA214" s="213"/>
      <c r="AB214" s="213"/>
      <c r="AC214" s="213"/>
      <c r="AD214" s="213"/>
      <c r="AE214" s="213"/>
      <c r="AF214" s="213"/>
      <c r="AG214" s="213" t="s">
        <v>152</v>
      </c>
      <c r="AH214" s="213">
        <v>0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20"/>
      <c r="B215" s="221"/>
      <c r="C215" s="254" t="s">
        <v>244</v>
      </c>
      <c r="D215" s="223"/>
      <c r="E215" s="224">
        <v>1</v>
      </c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3"/>
      <c r="Z215" s="213"/>
      <c r="AA215" s="213"/>
      <c r="AB215" s="213"/>
      <c r="AC215" s="213"/>
      <c r="AD215" s="213"/>
      <c r="AE215" s="213"/>
      <c r="AF215" s="213"/>
      <c r="AG215" s="213" t="s">
        <v>152</v>
      </c>
      <c r="AH215" s="213">
        <v>0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">
      <c r="A216" s="232">
        <v>36</v>
      </c>
      <c r="B216" s="233" t="s">
        <v>342</v>
      </c>
      <c r="C216" s="252" t="s">
        <v>343</v>
      </c>
      <c r="D216" s="234" t="s">
        <v>235</v>
      </c>
      <c r="E216" s="235">
        <v>1</v>
      </c>
      <c r="F216" s="236"/>
      <c r="G216" s="237">
        <f>ROUND(E216*F216,2)</f>
        <v>0</v>
      </c>
      <c r="H216" s="236"/>
      <c r="I216" s="237">
        <f>ROUND(E216*H216,2)</f>
        <v>0</v>
      </c>
      <c r="J216" s="236"/>
      <c r="K216" s="237">
        <f>ROUND(E216*J216,2)</f>
        <v>0</v>
      </c>
      <c r="L216" s="237">
        <v>15</v>
      </c>
      <c r="M216" s="237">
        <f>G216*(1+L216/100)</f>
        <v>0</v>
      </c>
      <c r="N216" s="237">
        <v>8.0000000000000004E-4</v>
      </c>
      <c r="O216" s="237">
        <f>ROUND(E216*N216,2)</f>
        <v>0</v>
      </c>
      <c r="P216" s="237">
        <v>0</v>
      </c>
      <c r="Q216" s="237">
        <f>ROUND(E216*P216,2)</f>
        <v>0</v>
      </c>
      <c r="R216" s="237" t="s">
        <v>286</v>
      </c>
      <c r="S216" s="237" t="s">
        <v>146</v>
      </c>
      <c r="T216" s="238" t="s">
        <v>146</v>
      </c>
      <c r="U216" s="222">
        <v>0.37</v>
      </c>
      <c r="V216" s="222">
        <f>ROUND(E216*U216,2)</f>
        <v>0.37</v>
      </c>
      <c r="W216" s="222"/>
      <c r="X216" s="222" t="s">
        <v>147</v>
      </c>
      <c r="Y216" s="213"/>
      <c r="Z216" s="213"/>
      <c r="AA216" s="213"/>
      <c r="AB216" s="213"/>
      <c r="AC216" s="213"/>
      <c r="AD216" s="213"/>
      <c r="AE216" s="213"/>
      <c r="AF216" s="213"/>
      <c r="AG216" s="213" t="s">
        <v>148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">
      <c r="A217" s="220"/>
      <c r="B217" s="221"/>
      <c r="C217" s="254" t="s">
        <v>288</v>
      </c>
      <c r="D217" s="223"/>
      <c r="E217" s="224"/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3"/>
      <c r="Z217" s="213"/>
      <c r="AA217" s="213"/>
      <c r="AB217" s="213"/>
      <c r="AC217" s="213"/>
      <c r="AD217" s="213"/>
      <c r="AE217" s="213"/>
      <c r="AF217" s="213"/>
      <c r="AG217" s="213" t="s">
        <v>152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20"/>
      <c r="B218" s="221"/>
      <c r="C218" s="254" t="s">
        <v>244</v>
      </c>
      <c r="D218" s="223"/>
      <c r="E218" s="224">
        <v>1</v>
      </c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152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32">
        <v>37</v>
      </c>
      <c r="B219" s="233" t="s">
        <v>344</v>
      </c>
      <c r="C219" s="252" t="s">
        <v>345</v>
      </c>
      <c r="D219" s="234" t="s">
        <v>0</v>
      </c>
      <c r="E219" s="235">
        <v>268.29000000000002</v>
      </c>
      <c r="F219" s="236"/>
      <c r="G219" s="237">
        <f>ROUND(E219*F219,2)</f>
        <v>0</v>
      </c>
      <c r="H219" s="236"/>
      <c r="I219" s="237">
        <f>ROUND(E219*H219,2)</f>
        <v>0</v>
      </c>
      <c r="J219" s="236"/>
      <c r="K219" s="237">
        <f>ROUND(E219*J219,2)</f>
        <v>0</v>
      </c>
      <c r="L219" s="237">
        <v>15</v>
      </c>
      <c r="M219" s="237">
        <f>G219*(1+L219/100)</f>
        <v>0</v>
      </c>
      <c r="N219" s="237">
        <v>0</v>
      </c>
      <c r="O219" s="237">
        <f>ROUND(E219*N219,2)</f>
        <v>0</v>
      </c>
      <c r="P219" s="237">
        <v>0</v>
      </c>
      <c r="Q219" s="237">
        <f>ROUND(E219*P219,2)</f>
        <v>0</v>
      </c>
      <c r="R219" s="237" t="s">
        <v>286</v>
      </c>
      <c r="S219" s="237" t="s">
        <v>146</v>
      </c>
      <c r="T219" s="238" t="s">
        <v>146</v>
      </c>
      <c r="U219" s="222">
        <v>0</v>
      </c>
      <c r="V219" s="222">
        <f>ROUND(E219*U219,2)</f>
        <v>0</v>
      </c>
      <c r="W219" s="222"/>
      <c r="X219" s="222" t="s">
        <v>147</v>
      </c>
      <c r="Y219" s="213"/>
      <c r="Z219" s="213"/>
      <c r="AA219" s="213"/>
      <c r="AB219" s="213"/>
      <c r="AC219" s="213"/>
      <c r="AD219" s="213"/>
      <c r="AE219" s="213"/>
      <c r="AF219" s="213"/>
      <c r="AG219" s="213" t="s">
        <v>148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20"/>
      <c r="B220" s="221"/>
      <c r="C220" s="253" t="s">
        <v>320</v>
      </c>
      <c r="D220" s="240"/>
      <c r="E220" s="240"/>
      <c r="F220" s="240"/>
      <c r="G220" s="240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3"/>
      <c r="Z220" s="213"/>
      <c r="AA220" s="213"/>
      <c r="AB220" s="213"/>
      <c r="AC220" s="213"/>
      <c r="AD220" s="213"/>
      <c r="AE220" s="213"/>
      <c r="AF220" s="213"/>
      <c r="AG220" s="213" t="s">
        <v>150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ht="22.5" outlineLevel="1" x14ac:dyDescent="0.2">
      <c r="A221" s="232">
        <v>38</v>
      </c>
      <c r="B221" s="233" t="s">
        <v>346</v>
      </c>
      <c r="C221" s="252" t="s">
        <v>347</v>
      </c>
      <c r="D221" s="234" t="s">
        <v>235</v>
      </c>
      <c r="E221" s="235">
        <v>1</v>
      </c>
      <c r="F221" s="236"/>
      <c r="G221" s="237">
        <f>ROUND(E221*F221,2)</f>
        <v>0</v>
      </c>
      <c r="H221" s="236"/>
      <c r="I221" s="237">
        <f>ROUND(E221*H221,2)</f>
        <v>0</v>
      </c>
      <c r="J221" s="236"/>
      <c r="K221" s="237">
        <f>ROUND(E221*J221,2)</f>
        <v>0</v>
      </c>
      <c r="L221" s="237">
        <v>15</v>
      </c>
      <c r="M221" s="237">
        <f>G221*(1+L221/100)</f>
        <v>0</v>
      </c>
      <c r="N221" s="237">
        <v>2E-3</v>
      </c>
      <c r="O221" s="237">
        <f>ROUND(E221*N221,2)</f>
        <v>0</v>
      </c>
      <c r="P221" s="237">
        <v>0</v>
      </c>
      <c r="Q221" s="237">
        <f>ROUND(E221*P221,2)</f>
        <v>0</v>
      </c>
      <c r="R221" s="237" t="s">
        <v>348</v>
      </c>
      <c r="S221" s="237" t="s">
        <v>146</v>
      </c>
      <c r="T221" s="238" t="s">
        <v>146</v>
      </c>
      <c r="U221" s="222">
        <v>0</v>
      </c>
      <c r="V221" s="222">
        <f>ROUND(E221*U221,2)</f>
        <v>0</v>
      </c>
      <c r="W221" s="222"/>
      <c r="X221" s="222" t="s">
        <v>349</v>
      </c>
      <c r="Y221" s="213"/>
      <c r="Z221" s="213"/>
      <c r="AA221" s="213"/>
      <c r="AB221" s="213"/>
      <c r="AC221" s="213"/>
      <c r="AD221" s="213"/>
      <c r="AE221" s="213"/>
      <c r="AF221" s="213"/>
      <c r="AG221" s="213" t="s">
        <v>350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20"/>
      <c r="B222" s="221"/>
      <c r="C222" s="254" t="s">
        <v>330</v>
      </c>
      <c r="D222" s="223"/>
      <c r="E222" s="224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13"/>
      <c r="Z222" s="213"/>
      <c r="AA222" s="213"/>
      <c r="AB222" s="213"/>
      <c r="AC222" s="213"/>
      <c r="AD222" s="213"/>
      <c r="AE222" s="213"/>
      <c r="AF222" s="213"/>
      <c r="AG222" s="213" t="s">
        <v>152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20"/>
      <c r="B223" s="221"/>
      <c r="C223" s="254" t="s">
        <v>244</v>
      </c>
      <c r="D223" s="223"/>
      <c r="E223" s="224">
        <v>1</v>
      </c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3"/>
      <c r="Z223" s="213"/>
      <c r="AA223" s="213"/>
      <c r="AB223" s="213"/>
      <c r="AC223" s="213"/>
      <c r="AD223" s="213"/>
      <c r="AE223" s="213"/>
      <c r="AF223" s="213"/>
      <c r="AG223" s="213" t="s">
        <v>152</v>
      </c>
      <c r="AH223" s="213">
        <v>0</v>
      </c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ht="22.5" outlineLevel="1" x14ac:dyDescent="0.2">
      <c r="A224" s="232">
        <v>39</v>
      </c>
      <c r="B224" s="233" t="s">
        <v>351</v>
      </c>
      <c r="C224" s="252" t="s">
        <v>352</v>
      </c>
      <c r="D224" s="234" t="s">
        <v>235</v>
      </c>
      <c r="E224" s="235">
        <v>1</v>
      </c>
      <c r="F224" s="236"/>
      <c r="G224" s="237">
        <f>ROUND(E224*F224,2)</f>
        <v>0</v>
      </c>
      <c r="H224" s="236"/>
      <c r="I224" s="237">
        <f>ROUND(E224*H224,2)</f>
        <v>0</v>
      </c>
      <c r="J224" s="236"/>
      <c r="K224" s="237">
        <f>ROUND(E224*J224,2)</f>
        <v>0</v>
      </c>
      <c r="L224" s="237">
        <v>15</v>
      </c>
      <c r="M224" s="237">
        <f>G224*(1+L224/100)</f>
        <v>0</v>
      </c>
      <c r="N224" s="237">
        <v>1.2999999999999999E-2</v>
      </c>
      <c r="O224" s="237">
        <f>ROUND(E224*N224,2)</f>
        <v>0.01</v>
      </c>
      <c r="P224" s="237">
        <v>0</v>
      </c>
      <c r="Q224" s="237">
        <f>ROUND(E224*P224,2)</f>
        <v>0</v>
      </c>
      <c r="R224" s="237" t="s">
        <v>348</v>
      </c>
      <c r="S224" s="237" t="s">
        <v>146</v>
      </c>
      <c r="T224" s="238" t="s">
        <v>146</v>
      </c>
      <c r="U224" s="222">
        <v>0</v>
      </c>
      <c r="V224" s="222">
        <f>ROUND(E224*U224,2)</f>
        <v>0</v>
      </c>
      <c r="W224" s="222"/>
      <c r="X224" s="222" t="s">
        <v>349</v>
      </c>
      <c r="Y224" s="213"/>
      <c r="Z224" s="213"/>
      <c r="AA224" s="213"/>
      <c r="AB224" s="213"/>
      <c r="AC224" s="213"/>
      <c r="AD224" s="213"/>
      <c r="AE224" s="213"/>
      <c r="AF224" s="213"/>
      <c r="AG224" s="213" t="s">
        <v>350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20"/>
      <c r="B225" s="221"/>
      <c r="C225" s="254" t="s">
        <v>330</v>
      </c>
      <c r="D225" s="223"/>
      <c r="E225" s="224"/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3"/>
      <c r="Z225" s="213"/>
      <c r="AA225" s="213"/>
      <c r="AB225" s="213"/>
      <c r="AC225" s="213"/>
      <c r="AD225" s="213"/>
      <c r="AE225" s="213"/>
      <c r="AF225" s="213"/>
      <c r="AG225" s="213" t="s">
        <v>152</v>
      </c>
      <c r="AH225" s="213">
        <v>0</v>
      </c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">
      <c r="A226" s="220"/>
      <c r="B226" s="221"/>
      <c r="C226" s="254" t="s">
        <v>244</v>
      </c>
      <c r="D226" s="223"/>
      <c r="E226" s="224">
        <v>1</v>
      </c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13"/>
      <c r="Z226" s="213"/>
      <c r="AA226" s="213"/>
      <c r="AB226" s="213"/>
      <c r="AC226" s="213"/>
      <c r="AD226" s="213"/>
      <c r="AE226" s="213"/>
      <c r="AF226" s="213"/>
      <c r="AG226" s="213" t="s">
        <v>152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ht="22.5" outlineLevel="1" x14ac:dyDescent="0.2">
      <c r="A227" s="232">
        <v>40</v>
      </c>
      <c r="B227" s="233" t="s">
        <v>353</v>
      </c>
      <c r="C227" s="252" t="s">
        <v>354</v>
      </c>
      <c r="D227" s="234" t="s">
        <v>235</v>
      </c>
      <c r="E227" s="235">
        <v>1</v>
      </c>
      <c r="F227" s="236"/>
      <c r="G227" s="237">
        <f>ROUND(E227*F227,2)</f>
        <v>0</v>
      </c>
      <c r="H227" s="236"/>
      <c r="I227" s="237">
        <f>ROUND(E227*H227,2)</f>
        <v>0</v>
      </c>
      <c r="J227" s="236"/>
      <c r="K227" s="237">
        <f>ROUND(E227*J227,2)</f>
        <v>0</v>
      </c>
      <c r="L227" s="237">
        <v>15</v>
      </c>
      <c r="M227" s="237">
        <f>G227*(1+L227/100)</f>
        <v>0</v>
      </c>
      <c r="N227" s="237">
        <v>1.6E-2</v>
      </c>
      <c r="O227" s="237">
        <f>ROUND(E227*N227,2)</f>
        <v>0.02</v>
      </c>
      <c r="P227" s="237">
        <v>0</v>
      </c>
      <c r="Q227" s="237">
        <f>ROUND(E227*P227,2)</f>
        <v>0</v>
      </c>
      <c r="R227" s="237" t="s">
        <v>348</v>
      </c>
      <c r="S227" s="237" t="s">
        <v>146</v>
      </c>
      <c r="T227" s="238" t="s">
        <v>146</v>
      </c>
      <c r="U227" s="222">
        <v>0</v>
      </c>
      <c r="V227" s="222">
        <f>ROUND(E227*U227,2)</f>
        <v>0</v>
      </c>
      <c r="W227" s="222"/>
      <c r="X227" s="222" t="s">
        <v>349</v>
      </c>
      <c r="Y227" s="213"/>
      <c r="Z227" s="213"/>
      <c r="AA227" s="213"/>
      <c r="AB227" s="213"/>
      <c r="AC227" s="213"/>
      <c r="AD227" s="213"/>
      <c r="AE227" s="213"/>
      <c r="AF227" s="213"/>
      <c r="AG227" s="213" t="s">
        <v>350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">
      <c r="A228" s="220"/>
      <c r="B228" s="221"/>
      <c r="C228" s="254" t="s">
        <v>330</v>
      </c>
      <c r="D228" s="223"/>
      <c r="E228" s="224"/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3"/>
      <c r="Z228" s="213"/>
      <c r="AA228" s="213"/>
      <c r="AB228" s="213"/>
      <c r="AC228" s="213"/>
      <c r="AD228" s="213"/>
      <c r="AE228" s="213"/>
      <c r="AF228" s="213"/>
      <c r="AG228" s="213" t="s">
        <v>152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">
      <c r="A229" s="220"/>
      <c r="B229" s="221"/>
      <c r="C229" s="254" t="s">
        <v>244</v>
      </c>
      <c r="D229" s="223"/>
      <c r="E229" s="224">
        <v>1</v>
      </c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13"/>
      <c r="Z229" s="213"/>
      <c r="AA229" s="213"/>
      <c r="AB229" s="213"/>
      <c r="AC229" s="213"/>
      <c r="AD229" s="213"/>
      <c r="AE229" s="213"/>
      <c r="AF229" s="213"/>
      <c r="AG229" s="213" t="s">
        <v>152</v>
      </c>
      <c r="AH229" s="213">
        <v>0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ht="22.5" outlineLevel="1" x14ac:dyDescent="0.2">
      <c r="A230" s="232">
        <v>41</v>
      </c>
      <c r="B230" s="233" t="s">
        <v>355</v>
      </c>
      <c r="C230" s="252" t="s">
        <v>356</v>
      </c>
      <c r="D230" s="234" t="s">
        <v>235</v>
      </c>
      <c r="E230" s="235">
        <v>1</v>
      </c>
      <c r="F230" s="236"/>
      <c r="G230" s="237">
        <f>ROUND(E230*F230,2)</f>
        <v>0</v>
      </c>
      <c r="H230" s="236"/>
      <c r="I230" s="237">
        <f>ROUND(E230*H230,2)</f>
        <v>0</v>
      </c>
      <c r="J230" s="236"/>
      <c r="K230" s="237">
        <f>ROUND(E230*J230,2)</f>
        <v>0</v>
      </c>
      <c r="L230" s="237">
        <v>15</v>
      </c>
      <c r="M230" s="237">
        <f>G230*(1+L230/100)</f>
        <v>0</v>
      </c>
      <c r="N230" s="237">
        <v>1.2999999999999999E-2</v>
      </c>
      <c r="O230" s="237">
        <f>ROUND(E230*N230,2)</f>
        <v>0.01</v>
      </c>
      <c r="P230" s="237">
        <v>0</v>
      </c>
      <c r="Q230" s="237">
        <f>ROUND(E230*P230,2)</f>
        <v>0</v>
      </c>
      <c r="R230" s="237" t="s">
        <v>348</v>
      </c>
      <c r="S230" s="237" t="s">
        <v>146</v>
      </c>
      <c r="T230" s="238" t="s">
        <v>146</v>
      </c>
      <c r="U230" s="222">
        <v>0</v>
      </c>
      <c r="V230" s="222">
        <f>ROUND(E230*U230,2)</f>
        <v>0</v>
      </c>
      <c r="W230" s="222"/>
      <c r="X230" s="222" t="s">
        <v>349</v>
      </c>
      <c r="Y230" s="213"/>
      <c r="Z230" s="213"/>
      <c r="AA230" s="213"/>
      <c r="AB230" s="213"/>
      <c r="AC230" s="213"/>
      <c r="AD230" s="213"/>
      <c r="AE230" s="213"/>
      <c r="AF230" s="213"/>
      <c r="AG230" s="213" t="s">
        <v>350</v>
      </c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20"/>
      <c r="B231" s="221"/>
      <c r="C231" s="254" t="s">
        <v>327</v>
      </c>
      <c r="D231" s="223"/>
      <c r="E231" s="224"/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3"/>
      <c r="Z231" s="213"/>
      <c r="AA231" s="213"/>
      <c r="AB231" s="213"/>
      <c r="AC231" s="213"/>
      <c r="AD231" s="213"/>
      <c r="AE231" s="213"/>
      <c r="AF231" s="213"/>
      <c r="AG231" s="213" t="s">
        <v>152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20"/>
      <c r="B232" s="221"/>
      <c r="C232" s="254" t="s">
        <v>244</v>
      </c>
      <c r="D232" s="223"/>
      <c r="E232" s="224">
        <v>1</v>
      </c>
      <c r="F232" s="222"/>
      <c r="G232" s="222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13"/>
      <c r="Z232" s="213"/>
      <c r="AA232" s="213"/>
      <c r="AB232" s="213"/>
      <c r="AC232" s="213"/>
      <c r="AD232" s="213"/>
      <c r="AE232" s="213"/>
      <c r="AF232" s="213"/>
      <c r="AG232" s="213" t="s">
        <v>152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ht="33.75" outlineLevel="1" x14ac:dyDescent="0.2">
      <c r="A233" s="232">
        <v>42</v>
      </c>
      <c r="B233" s="233" t="s">
        <v>357</v>
      </c>
      <c r="C233" s="252" t="s">
        <v>358</v>
      </c>
      <c r="D233" s="234" t="s">
        <v>235</v>
      </c>
      <c r="E233" s="235">
        <v>1</v>
      </c>
      <c r="F233" s="236"/>
      <c r="G233" s="237">
        <f>ROUND(E233*F233,2)</f>
        <v>0</v>
      </c>
      <c r="H233" s="236"/>
      <c r="I233" s="237">
        <f>ROUND(E233*H233,2)</f>
        <v>0</v>
      </c>
      <c r="J233" s="236"/>
      <c r="K233" s="237">
        <f>ROUND(E233*J233,2)</f>
        <v>0</v>
      </c>
      <c r="L233" s="237">
        <v>15</v>
      </c>
      <c r="M233" s="237">
        <f>G233*(1+L233/100)</f>
        <v>0</v>
      </c>
      <c r="N233" s="237">
        <v>2.5000000000000001E-2</v>
      </c>
      <c r="O233" s="237">
        <f>ROUND(E233*N233,2)</f>
        <v>0.03</v>
      </c>
      <c r="P233" s="237">
        <v>0</v>
      </c>
      <c r="Q233" s="237">
        <f>ROUND(E233*P233,2)</f>
        <v>0</v>
      </c>
      <c r="R233" s="237" t="s">
        <v>348</v>
      </c>
      <c r="S233" s="237" t="s">
        <v>146</v>
      </c>
      <c r="T233" s="238" t="s">
        <v>146</v>
      </c>
      <c r="U233" s="222">
        <v>0</v>
      </c>
      <c r="V233" s="222">
        <f>ROUND(E233*U233,2)</f>
        <v>0</v>
      </c>
      <c r="W233" s="222"/>
      <c r="X233" s="222" t="s">
        <v>349</v>
      </c>
      <c r="Y233" s="213"/>
      <c r="Z233" s="213"/>
      <c r="AA233" s="213"/>
      <c r="AB233" s="213"/>
      <c r="AC233" s="213"/>
      <c r="AD233" s="213"/>
      <c r="AE233" s="213"/>
      <c r="AF233" s="213"/>
      <c r="AG233" s="213" t="s">
        <v>350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20"/>
      <c r="B234" s="221"/>
      <c r="C234" s="254" t="s">
        <v>359</v>
      </c>
      <c r="D234" s="223"/>
      <c r="E234" s="224"/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3"/>
      <c r="Z234" s="213"/>
      <c r="AA234" s="213"/>
      <c r="AB234" s="213"/>
      <c r="AC234" s="213"/>
      <c r="AD234" s="213"/>
      <c r="AE234" s="213"/>
      <c r="AF234" s="213"/>
      <c r="AG234" s="213" t="s">
        <v>152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20"/>
      <c r="B235" s="221"/>
      <c r="C235" s="254" t="s">
        <v>244</v>
      </c>
      <c r="D235" s="223"/>
      <c r="E235" s="224">
        <v>1</v>
      </c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3"/>
      <c r="Z235" s="213"/>
      <c r="AA235" s="213"/>
      <c r="AB235" s="213"/>
      <c r="AC235" s="213"/>
      <c r="AD235" s="213"/>
      <c r="AE235" s="213"/>
      <c r="AF235" s="213"/>
      <c r="AG235" s="213" t="s">
        <v>152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x14ac:dyDescent="0.2">
      <c r="A236" s="226" t="s">
        <v>140</v>
      </c>
      <c r="B236" s="227" t="s">
        <v>77</v>
      </c>
      <c r="C236" s="251" t="s">
        <v>78</v>
      </c>
      <c r="D236" s="228"/>
      <c r="E236" s="229"/>
      <c r="F236" s="230"/>
      <c r="G236" s="230">
        <f>SUMIF(AG237:AG250,"&lt;&gt;NOR",G237:G250)</f>
        <v>0</v>
      </c>
      <c r="H236" s="230"/>
      <c r="I236" s="230">
        <f>SUM(I237:I250)</f>
        <v>0</v>
      </c>
      <c r="J236" s="230"/>
      <c r="K236" s="230">
        <f>SUM(K237:K250)</f>
        <v>0</v>
      </c>
      <c r="L236" s="230"/>
      <c r="M236" s="230">
        <f>SUM(M237:M250)</f>
        <v>0</v>
      </c>
      <c r="N236" s="230"/>
      <c r="O236" s="230">
        <f>SUM(O237:O250)</f>
        <v>0.01</v>
      </c>
      <c r="P236" s="230"/>
      <c r="Q236" s="230">
        <f>SUM(Q237:Q250)</f>
        <v>0</v>
      </c>
      <c r="R236" s="230"/>
      <c r="S236" s="230"/>
      <c r="T236" s="231"/>
      <c r="U236" s="225"/>
      <c r="V236" s="225">
        <f>SUM(V237:V250)</f>
        <v>1.71</v>
      </c>
      <c r="W236" s="225"/>
      <c r="X236" s="225"/>
      <c r="AG236" t="s">
        <v>141</v>
      </c>
    </row>
    <row r="237" spans="1:60" outlineLevel="1" x14ac:dyDescent="0.2">
      <c r="A237" s="232">
        <v>43</v>
      </c>
      <c r="B237" s="233" t="s">
        <v>360</v>
      </c>
      <c r="C237" s="252" t="s">
        <v>361</v>
      </c>
      <c r="D237" s="234" t="s">
        <v>159</v>
      </c>
      <c r="E237" s="235">
        <v>3</v>
      </c>
      <c r="F237" s="236"/>
      <c r="G237" s="237">
        <f>ROUND(E237*F237,2)</f>
        <v>0</v>
      </c>
      <c r="H237" s="236"/>
      <c r="I237" s="237">
        <f>ROUND(E237*H237,2)</f>
        <v>0</v>
      </c>
      <c r="J237" s="236"/>
      <c r="K237" s="237">
        <f>ROUND(E237*J237,2)</f>
        <v>0</v>
      </c>
      <c r="L237" s="237">
        <v>15</v>
      </c>
      <c r="M237" s="237">
        <f>G237*(1+L237/100)</f>
        <v>0</v>
      </c>
      <c r="N237" s="237">
        <v>0</v>
      </c>
      <c r="O237" s="237">
        <f>ROUND(E237*N237,2)</f>
        <v>0</v>
      </c>
      <c r="P237" s="237">
        <v>0</v>
      </c>
      <c r="Q237" s="237">
        <f>ROUND(E237*P237,2)</f>
        <v>0</v>
      </c>
      <c r="R237" s="237" t="s">
        <v>362</v>
      </c>
      <c r="S237" s="237" t="s">
        <v>146</v>
      </c>
      <c r="T237" s="238" t="s">
        <v>146</v>
      </c>
      <c r="U237" s="222">
        <v>0.37</v>
      </c>
      <c r="V237" s="222">
        <f>ROUND(E237*U237,2)</f>
        <v>1.1100000000000001</v>
      </c>
      <c r="W237" s="222"/>
      <c r="X237" s="222" t="s">
        <v>147</v>
      </c>
      <c r="Y237" s="213"/>
      <c r="Z237" s="213"/>
      <c r="AA237" s="213"/>
      <c r="AB237" s="213"/>
      <c r="AC237" s="213"/>
      <c r="AD237" s="213"/>
      <c r="AE237" s="213"/>
      <c r="AF237" s="213"/>
      <c r="AG237" s="213" t="s">
        <v>148</v>
      </c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20"/>
      <c r="B238" s="221"/>
      <c r="C238" s="254" t="s">
        <v>160</v>
      </c>
      <c r="D238" s="223"/>
      <c r="E238" s="224"/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152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20"/>
      <c r="B239" s="221"/>
      <c r="C239" s="254" t="s">
        <v>57</v>
      </c>
      <c r="D239" s="223"/>
      <c r="E239" s="224">
        <v>3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3"/>
      <c r="Z239" s="213"/>
      <c r="AA239" s="213"/>
      <c r="AB239" s="213"/>
      <c r="AC239" s="213"/>
      <c r="AD239" s="213"/>
      <c r="AE239" s="213"/>
      <c r="AF239" s="213"/>
      <c r="AG239" s="213" t="s">
        <v>152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ht="22.5" outlineLevel="1" x14ac:dyDescent="0.2">
      <c r="A240" s="232">
        <v>44</v>
      </c>
      <c r="B240" s="233" t="s">
        <v>363</v>
      </c>
      <c r="C240" s="252" t="s">
        <v>364</v>
      </c>
      <c r="D240" s="234" t="s">
        <v>235</v>
      </c>
      <c r="E240" s="235">
        <v>1</v>
      </c>
      <c r="F240" s="236"/>
      <c r="G240" s="237">
        <f>ROUND(E240*F240,2)</f>
        <v>0</v>
      </c>
      <c r="H240" s="236"/>
      <c r="I240" s="237">
        <f>ROUND(E240*H240,2)</f>
        <v>0</v>
      </c>
      <c r="J240" s="236"/>
      <c r="K240" s="237">
        <f>ROUND(E240*J240,2)</f>
        <v>0</v>
      </c>
      <c r="L240" s="237">
        <v>15</v>
      </c>
      <c r="M240" s="237">
        <f>G240*(1+L240/100)</f>
        <v>0</v>
      </c>
      <c r="N240" s="237">
        <v>0</v>
      </c>
      <c r="O240" s="237">
        <f>ROUND(E240*N240,2)</f>
        <v>0</v>
      </c>
      <c r="P240" s="237">
        <v>0</v>
      </c>
      <c r="Q240" s="237">
        <f>ROUND(E240*P240,2)</f>
        <v>0</v>
      </c>
      <c r="R240" s="237" t="s">
        <v>362</v>
      </c>
      <c r="S240" s="237" t="s">
        <v>146</v>
      </c>
      <c r="T240" s="238" t="s">
        <v>146</v>
      </c>
      <c r="U240" s="222">
        <v>0.6</v>
      </c>
      <c r="V240" s="222">
        <f>ROUND(E240*U240,2)</f>
        <v>0.6</v>
      </c>
      <c r="W240" s="222"/>
      <c r="X240" s="222" t="s">
        <v>147</v>
      </c>
      <c r="Y240" s="213"/>
      <c r="Z240" s="213"/>
      <c r="AA240" s="213"/>
      <c r="AB240" s="213"/>
      <c r="AC240" s="213"/>
      <c r="AD240" s="213"/>
      <c r="AE240" s="213"/>
      <c r="AF240" s="213"/>
      <c r="AG240" s="213" t="s">
        <v>148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">
      <c r="A241" s="220"/>
      <c r="B241" s="221"/>
      <c r="C241" s="254" t="s">
        <v>160</v>
      </c>
      <c r="D241" s="223"/>
      <c r="E241" s="224"/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3"/>
      <c r="Z241" s="213"/>
      <c r="AA241" s="213"/>
      <c r="AB241" s="213"/>
      <c r="AC241" s="213"/>
      <c r="AD241" s="213"/>
      <c r="AE241" s="213"/>
      <c r="AF241" s="213"/>
      <c r="AG241" s="213" t="s">
        <v>152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20"/>
      <c r="B242" s="221"/>
      <c r="C242" s="254" t="s">
        <v>244</v>
      </c>
      <c r="D242" s="223"/>
      <c r="E242" s="224">
        <v>1</v>
      </c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152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32">
        <v>45</v>
      </c>
      <c r="B243" s="233" t="s">
        <v>365</v>
      </c>
      <c r="C243" s="252" t="s">
        <v>366</v>
      </c>
      <c r="D243" s="234" t="s">
        <v>0</v>
      </c>
      <c r="E243" s="235">
        <v>27.914999999999999</v>
      </c>
      <c r="F243" s="236"/>
      <c r="G243" s="237">
        <f>ROUND(E243*F243,2)</f>
        <v>0</v>
      </c>
      <c r="H243" s="236"/>
      <c r="I243" s="237">
        <f>ROUND(E243*H243,2)</f>
        <v>0</v>
      </c>
      <c r="J243" s="236"/>
      <c r="K243" s="237">
        <f>ROUND(E243*J243,2)</f>
        <v>0</v>
      </c>
      <c r="L243" s="237">
        <v>15</v>
      </c>
      <c r="M243" s="237">
        <f>G243*(1+L243/100)</f>
        <v>0</v>
      </c>
      <c r="N243" s="237">
        <v>0</v>
      </c>
      <c r="O243" s="237">
        <f>ROUND(E243*N243,2)</f>
        <v>0</v>
      </c>
      <c r="P243" s="237">
        <v>0</v>
      </c>
      <c r="Q243" s="237">
        <f>ROUND(E243*P243,2)</f>
        <v>0</v>
      </c>
      <c r="R243" s="237" t="s">
        <v>362</v>
      </c>
      <c r="S243" s="237" t="s">
        <v>146</v>
      </c>
      <c r="T243" s="238" t="s">
        <v>146</v>
      </c>
      <c r="U243" s="222">
        <v>0</v>
      </c>
      <c r="V243" s="222">
        <f>ROUND(E243*U243,2)</f>
        <v>0</v>
      </c>
      <c r="W243" s="222"/>
      <c r="X243" s="222" t="s">
        <v>147</v>
      </c>
      <c r="Y243" s="213"/>
      <c r="Z243" s="213"/>
      <c r="AA243" s="213"/>
      <c r="AB243" s="213"/>
      <c r="AC243" s="213"/>
      <c r="AD243" s="213"/>
      <c r="AE243" s="213"/>
      <c r="AF243" s="213"/>
      <c r="AG243" s="213" t="s">
        <v>148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20"/>
      <c r="B244" s="221"/>
      <c r="C244" s="253" t="s">
        <v>320</v>
      </c>
      <c r="D244" s="240"/>
      <c r="E244" s="240"/>
      <c r="F244" s="240"/>
      <c r="G244" s="240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3"/>
      <c r="Z244" s="213"/>
      <c r="AA244" s="213"/>
      <c r="AB244" s="213"/>
      <c r="AC244" s="213"/>
      <c r="AD244" s="213"/>
      <c r="AE244" s="213"/>
      <c r="AF244" s="213"/>
      <c r="AG244" s="213" t="s">
        <v>150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ht="45" outlineLevel="1" x14ac:dyDescent="0.2">
      <c r="A245" s="232">
        <v>46</v>
      </c>
      <c r="B245" s="233" t="s">
        <v>367</v>
      </c>
      <c r="C245" s="252" t="s">
        <v>368</v>
      </c>
      <c r="D245" s="234" t="s">
        <v>235</v>
      </c>
      <c r="E245" s="235">
        <v>1</v>
      </c>
      <c r="F245" s="236"/>
      <c r="G245" s="237">
        <f>ROUND(E245*F245,2)</f>
        <v>0</v>
      </c>
      <c r="H245" s="236"/>
      <c r="I245" s="237">
        <f>ROUND(E245*H245,2)</f>
        <v>0</v>
      </c>
      <c r="J245" s="236"/>
      <c r="K245" s="237">
        <f>ROUND(E245*J245,2)</f>
        <v>0</v>
      </c>
      <c r="L245" s="237">
        <v>15</v>
      </c>
      <c r="M245" s="237">
        <f>G245*(1+L245/100)</f>
        <v>0</v>
      </c>
      <c r="N245" s="237">
        <v>9.8999999999999999E-4</v>
      </c>
      <c r="O245" s="237">
        <f>ROUND(E245*N245,2)</f>
        <v>0</v>
      </c>
      <c r="P245" s="237">
        <v>0</v>
      </c>
      <c r="Q245" s="237">
        <f>ROUND(E245*P245,2)</f>
        <v>0</v>
      </c>
      <c r="R245" s="237" t="s">
        <v>348</v>
      </c>
      <c r="S245" s="237" t="s">
        <v>146</v>
      </c>
      <c r="T245" s="238" t="s">
        <v>146</v>
      </c>
      <c r="U245" s="222">
        <v>0</v>
      </c>
      <c r="V245" s="222">
        <f>ROUND(E245*U245,2)</f>
        <v>0</v>
      </c>
      <c r="W245" s="222"/>
      <c r="X245" s="222" t="s">
        <v>349</v>
      </c>
      <c r="Y245" s="213"/>
      <c r="Z245" s="213"/>
      <c r="AA245" s="213"/>
      <c r="AB245" s="213"/>
      <c r="AC245" s="213"/>
      <c r="AD245" s="213"/>
      <c r="AE245" s="213"/>
      <c r="AF245" s="213"/>
      <c r="AG245" s="213" t="s">
        <v>350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20"/>
      <c r="B246" s="221"/>
      <c r="C246" s="254" t="s">
        <v>160</v>
      </c>
      <c r="D246" s="223"/>
      <c r="E246" s="224"/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152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20"/>
      <c r="B247" s="221"/>
      <c r="C247" s="254" t="s">
        <v>244</v>
      </c>
      <c r="D247" s="223"/>
      <c r="E247" s="224">
        <v>1</v>
      </c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13"/>
      <c r="Z247" s="213"/>
      <c r="AA247" s="213"/>
      <c r="AB247" s="213"/>
      <c r="AC247" s="213"/>
      <c r="AD247" s="213"/>
      <c r="AE247" s="213"/>
      <c r="AF247" s="213"/>
      <c r="AG247" s="213" t="s">
        <v>152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ht="22.5" outlineLevel="1" x14ac:dyDescent="0.2">
      <c r="A248" s="232">
        <v>47</v>
      </c>
      <c r="B248" s="233" t="s">
        <v>369</v>
      </c>
      <c r="C248" s="252" t="s">
        <v>370</v>
      </c>
      <c r="D248" s="234" t="s">
        <v>159</v>
      </c>
      <c r="E248" s="235">
        <v>3</v>
      </c>
      <c r="F248" s="236"/>
      <c r="G248" s="237">
        <f>ROUND(E248*F248,2)</f>
        <v>0</v>
      </c>
      <c r="H248" s="236"/>
      <c r="I248" s="237">
        <f>ROUND(E248*H248,2)</f>
        <v>0</v>
      </c>
      <c r="J248" s="236"/>
      <c r="K248" s="237">
        <f>ROUND(E248*J248,2)</f>
        <v>0</v>
      </c>
      <c r="L248" s="237">
        <v>15</v>
      </c>
      <c r="M248" s="237">
        <f>G248*(1+L248/100)</f>
        <v>0</v>
      </c>
      <c r="N248" s="237">
        <v>1.89E-3</v>
      </c>
      <c r="O248" s="237">
        <f>ROUND(E248*N248,2)</f>
        <v>0.01</v>
      </c>
      <c r="P248" s="237">
        <v>0</v>
      </c>
      <c r="Q248" s="237">
        <f>ROUND(E248*P248,2)</f>
        <v>0</v>
      </c>
      <c r="R248" s="237" t="s">
        <v>348</v>
      </c>
      <c r="S248" s="237" t="s">
        <v>146</v>
      </c>
      <c r="T248" s="238" t="s">
        <v>146</v>
      </c>
      <c r="U248" s="222">
        <v>0</v>
      </c>
      <c r="V248" s="222">
        <f>ROUND(E248*U248,2)</f>
        <v>0</v>
      </c>
      <c r="W248" s="222"/>
      <c r="X248" s="222" t="s">
        <v>349</v>
      </c>
      <c r="Y248" s="213"/>
      <c r="Z248" s="213"/>
      <c r="AA248" s="213"/>
      <c r="AB248" s="213"/>
      <c r="AC248" s="213"/>
      <c r="AD248" s="213"/>
      <c r="AE248" s="213"/>
      <c r="AF248" s="213"/>
      <c r="AG248" s="213" t="s">
        <v>350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20"/>
      <c r="B249" s="221"/>
      <c r="C249" s="254" t="s">
        <v>160</v>
      </c>
      <c r="D249" s="223"/>
      <c r="E249" s="224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152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20"/>
      <c r="B250" s="221"/>
      <c r="C250" s="254" t="s">
        <v>57</v>
      </c>
      <c r="D250" s="223"/>
      <c r="E250" s="224">
        <v>3</v>
      </c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3"/>
      <c r="Z250" s="213"/>
      <c r="AA250" s="213"/>
      <c r="AB250" s="213"/>
      <c r="AC250" s="213"/>
      <c r="AD250" s="213"/>
      <c r="AE250" s="213"/>
      <c r="AF250" s="213"/>
      <c r="AG250" s="213" t="s">
        <v>152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x14ac:dyDescent="0.2">
      <c r="A251" s="226" t="s">
        <v>140</v>
      </c>
      <c r="B251" s="227" t="s">
        <v>87</v>
      </c>
      <c r="C251" s="251" t="s">
        <v>88</v>
      </c>
      <c r="D251" s="228"/>
      <c r="E251" s="229"/>
      <c r="F251" s="230"/>
      <c r="G251" s="230">
        <f>SUMIF(AG252:AG277,"&lt;&gt;NOR",G252:G277)</f>
        <v>0</v>
      </c>
      <c r="H251" s="230"/>
      <c r="I251" s="230">
        <f>SUM(I252:I277)</f>
        <v>0</v>
      </c>
      <c r="J251" s="230"/>
      <c r="K251" s="230">
        <f>SUM(K252:K277)</f>
        <v>0</v>
      </c>
      <c r="L251" s="230"/>
      <c r="M251" s="230">
        <f>SUM(M252:M277)</f>
        <v>0</v>
      </c>
      <c r="N251" s="230"/>
      <c r="O251" s="230">
        <f>SUM(O252:O277)</f>
        <v>0.12</v>
      </c>
      <c r="P251" s="230"/>
      <c r="Q251" s="230">
        <f>SUM(Q252:Q277)</f>
        <v>0</v>
      </c>
      <c r="R251" s="230"/>
      <c r="S251" s="230"/>
      <c r="T251" s="231"/>
      <c r="U251" s="225"/>
      <c r="V251" s="225">
        <f>SUM(V252:V277)</f>
        <v>4.0199999999999996</v>
      </c>
      <c r="W251" s="225"/>
      <c r="X251" s="225"/>
      <c r="AG251" t="s">
        <v>141</v>
      </c>
    </row>
    <row r="252" spans="1:60" outlineLevel="1" x14ac:dyDescent="0.2">
      <c r="A252" s="232">
        <v>48</v>
      </c>
      <c r="B252" s="233" t="s">
        <v>371</v>
      </c>
      <c r="C252" s="252" t="s">
        <v>372</v>
      </c>
      <c r="D252" s="234" t="s">
        <v>235</v>
      </c>
      <c r="E252" s="235">
        <v>1</v>
      </c>
      <c r="F252" s="236"/>
      <c r="G252" s="237">
        <f>ROUND(E252*F252,2)</f>
        <v>0</v>
      </c>
      <c r="H252" s="236"/>
      <c r="I252" s="237">
        <f>ROUND(E252*H252,2)</f>
        <v>0</v>
      </c>
      <c r="J252" s="236"/>
      <c r="K252" s="237">
        <f>ROUND(E252*J252,2)</f>
        <v>0</v>
      </c>
      <c r="L252" s="237">
        <v>15</v>
      </c>
      <c r="M252" s="237">
        <f>G252*(1+L252/100)</f>
        <v>0</v>
      </c>
      <c r="N252" s="237">
        <v>2.0000000000000002E-5</v>
      </c>
      <c r="O252" s="237">
        <f>ROUND(E252*N252,2)</f>
        <v>0</v>
      </c>
      <c r="P252" s="237">
        <v>0</v>
      </c>
      <c r="Q252" s="237">
        <f>ROUND(E252*P252,2)</f>
        <v>0</v>
      </c>
      <c r="R252" s="237" t="s">
        <v>373</v>
      </c>
      <c r="S252" s="237" t="s">
        <v>146</v>
      </c>
      <c r="T252" s="238" t="s">
        <v>146</v>
      </c>
      <c r="U252" s="222">
        <v>4.0199999999999996</v>
      </c>
      <c r="V252" s="222">
        <f>ROUND(E252*U252,2)</f>
        <v>4.0199999999999996</v>
      </c>
      <c r="W252" s="222"/>
      <c r="X252" s="222" t="s">
        <v>147</v>
      </c>
      <c r="Y252" s="213"/>
      <c r="Z252" s="213"/>
      <c r="AA252" s="213"/>
      <c r="AB252" s="213"/>
      <c r="AC252" s="213"/>
      <c r="AD252" s="213"/>
      <c r="AE252" s="213"/>
      <c r="AF252" s="213"/>
      <c r="AG252" s="213" t="s">
        <v>148</v>
      </c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20"/>
      <c r="B253" s="221"/>
      <c r="C253" s="254" t="s">
        <v>243</v>
      </c>
      <c r="D253" s="223"/>
      <c r="E253" s="224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152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20"/>
      <c r="B254" s="221"/>
      <c r="C254" s="254" t="s">
        <v>244</v>
      </c>
      <c r="D254" s="223"/>
      <c r="E254" s="224">
        <v>1</v>
      </c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13"/>
      <c r="Z254" s="213"/>
      <c r="AA254" s="213"/>
      <c r="AB254" s="213"/>
      <c r="AC254" s="213"/>
      <c r="AD254" s="213"/>
      <c r="AE254" s="213"/>
      <c r="AF254" s="213"/>
      <c r="AG254" s="213" t="s">
        <v>152</v>
      </c>
      <c r="AH254" s="213">
        <v>0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32">
        <v>49</v>
      </c>
      <c r="B255" s="233" t="s">
        <v>374</v>
      </c>
      <c r="C255" s="252" t="s">
        <v>375</v>
      </c>
      <c r="D255" s="234" t="s">
        <v>0</v>
      </c>
      <c r="E255" s="235">
        <v>182.99</v>
      </c>
      <c r="F255" s="236"/>
      <c r="G255" s="237">
        <f>ROUND(E255*F255,2)</f>
        <v>0</v>
      </c>
      <c r="H255" s="236"/>
      <c r="I255" s="237">
        <f>ROUND(E255*H255,2)</f>
        <v>0</v>
      </c>
      <c r="J255" s="236"/>
      <c r="K255" s="237">
        <f>ROUND(E255*J255,2)</f>
        <v>0</v>
      </c>
      <c r="L255" s="237">
        <v>15</v>
      </c>
      <c r="M255" s="237">
        <f>G255*(1+L255/100)</f>
        <v>0</v>
      </c>
      <c r="N255" s="237">
        <v>0</v>
      </c>
      <c r="O255" s="237">
        <f>ROUND(E255*N255,2)</f>
        <v>0</v>
      </c>
      <c r="P255" s="237">
        <v>0</v>
      </c>
      <c r="Q255" s="237">
        <f>ROUND(E255*P255,2)</f>
        <v>0</v>
      </c>
      <c r="R255" s="237" t="s">
        <v>373</v>
      </c>
      <c r="S255" s="237" t="s">
        <v>146</v>
      </c>
      <c r="T255" s="238" t="s">
        <v>146</v>
      </c>
      <c r="U255" s="222">
        <v>0</v>
      </c>
      <c r="V255" s="222">
        <f>ROUND(E255*U255,2)</f>
        <v>0</v>
      </c>
      <c r="W255" s="222"/>
      <c r="X255" s="222" t="s">
        <v>147</v>
      </c>
      <c r="Y255" s="213"/>
      <c r="Z255" s="213"/>
      <c r="AA255" s="213"/>
      <c r="AB255" s="213"/>
      <c r="AC255" s="213"/>
      <c r="AD255" s="213"/>
      <c r="AE255" s="213"/>
      <c r="AF255" s="213"/>
      <c r="AG255" s="213" t="s">
        <v>148</v>
      </c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20"/>
      <c r="B256" s="221"/>
      <c r="C256" s="253" t="s">
        <v>376</v>
      </c>
      <c r="D256" s="240"/>
      <c r="E256" s="240"/>
      <c r="F256" s="240"/>
      <c r="G256" s="240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13"/>
      <c r="Z256" s="213"/>
      <c r="AA256" s="213"/>
      <c r="AB256" s="213"/>
      <c r="AC256" s="213"/>
      <c r="AD256" s="213"/>
      <c r="AE256" s="213"/>
      <c r="AF256" s="213"/>
      <c r="AG256" s="213" t="s">
        <v>150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ht="22.5" outlineLevel="1" x14ac:dyDescent="0.2">
      <c r="A257" s="232">
        <v>50</v>
      </c>
      <c r="B257" s="233" t="s">
        <v>377</v>
      </c>
      <c r="C257" s="252" t="s">
        <v>378</v>
      </c>
      <c r="D257" s="234" t="s">
        <v>262</v>
      </c>
      <c r="E257" s="235">
        <v>1</v>
      </c>
      <c r="F257" s="236"/>
      <c r="G257" s="237">
        <f>ROUND(E257*F257,2)</f>
        <v>0</v>
      </c>
      <c r="H257" s="236"/>
      <c r="I257" s="237">
        <f>ROUND(E257*H257,2)</f>
        <v>0</v>
      </c>
      <c r="J257" s="236"/>
      <c r="K257" s="237">
        <f>ROUND(E257*J257,2)</f>
        <v>0</v>
      </c>
      <c r="L257" s="237">
        <v>15</v>
      </c>
      <c r="M257" s="237">
        <f>G257*(1+L257/100)</f>
        <v>0</v>
      </c>
      <c r="N257" s="237">
        <v>0</v>
      </c>
      <c r="O257" s="237">
        <f>ROUND(E257*N257,2)</f>
        <v>0</v>
      </c>
      <c r="P257" s="237">
        <v>0</v>
      </c>
      <c r="Q257" s="237">
        <f>ROUND(E257*P257,2)</f>
        <v>0</v>
      </c>
      <c r="R257" s="237"/>
      <c r="S257" s="237" t="s">
        <v>263</v>
      </c>
      <c r="T257" s="238" t="s">
        <v>264</v>
      </c>
      <c r="U257" s="222">
        <v>0</v>
      </c>
      <c r="V257" s="222">
        <f>ROUND(E257*U257,2)</f>
        <v>0</v>
      </c>
      <c r="W257" s="222"/>
      <c r="X257" s="222" t="s">
        <v>147</v>
      </c>
      <c r="Y257" s="213"/>
      <c r="Z257" s="213"/>
      <c r="AA257" s="213"/>
      <c r="AB257" s="213"/>
      <c r="AC257" s="213"/>
      <c r="AD257" s="213"/>
      <c r="AE257" s="213"/>
      <c r="AF257" s="213"/>
      <c r="AG257" s="213" t="s">
        <v>148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20"/>
      <c r="B258" s="221"/>
      <c r="C258" s="255" t="s">
        <v>379</v>
      </c>
      <c r="D258" s="241"/>
      <c r="E258" s="241"/>
      <c r="F258" s="241"/>
      <c r="G258" s="241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178</v>
      </c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">
      <c r="A259" s="220"/>
      <c r="B259" s="221"/>
      <c r="C259" s="254" t="s">
        <v>380</v>
      </c>
      <c r="D259" s="223"/>
      <c r="E259" s="224"/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3"/>
      <c r="Z259" s="213"/>
      <c r="AA259" s="213"/>
      <c r="AB259" s="213"/>
      <c r="AC259" s="213"/>
      <c r="AD259" s="213"/>
      <c r="AE259" s="213"/>
      <c r="AF259" s="213"/>
      <c r="AG259" s="213" t="s">
        <v>152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20"/>
      <c r="B260" s="221"/>
      <c r="C260" s="254" t="s">
        <v>244</v>
      </c>
      <c r="D260" s="223"/>
      <c r="E260" s="224">
        <v>1</v>
      </c>
      <c r="F260" s="222"/>
      <c r="G260" s="222"/>
      <c r="H260" s="222"/>
      <c r="I260" s="222"/>
      <c r="J260" s="222"/>
      <c r="K260" s="222"/>
      <c r="L260" s="222"/>
      <c r="M260" s="222"/>
      <c r="N260" s="222"/>
      <c r="O260" s="222"/>
      <c r="P260" s="222"/>
      <c r="Q260" s="222"/>
      <c r="R260" s="222"/>
      <c r="S260" s="222"/>
      <c r="T260" s="222"/>
      <c r="U260" s="222"/>
      <c r="V260" s="222"/>
      <c r="W260" s="222"/>
      <c r="X260" s="222"/>
      <c r="Y260" s="213"/>
      <c r="Z260" s="213"/>
      <c r="AA260" s="213"/>
      <c r="AB260" s="213"/>
      <c r="AC260" s="213"/>
      <c r="AD260" s="213"/>
      <c r="AE260" s="213"/>
      <c r="AF260" s="213"/>
      <c r="AG260" s="213" t="s">
        <v>152</v>
      </c>
      <c r="AH260" s="213">
        <v>0</v>
      </c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ht="22.5" outlineLevel="1" x14ac:dyDescent="0.2">
      <c r="A261" s="232">
        <v>51</v>
      </c>
      <c r="B261" s="233" t="s">
        <v>381</v>
      </c>
      <c r="C261" s="252" t="s">
        <v>382</v>
      </c>
      <c r="D261" s="234" t="s">
        <v>262</v>
      </c>
      <c r="E261" s="235">
        <v>1</v>
      </c>
      <c r="F261" s="236"/>
      <c r="G261" s="237">
        <f>ROUND(E261*F261,2)</f>
        <v>0</v>
      </c>
      <c r="H261" s="236"/>
      <c r="I261" s="237">
        <f>ROUND(E261*H261,2)</f>
        <v>0</v>
      </c>
      <c r="J261" s="236"/>
      <c r="K261" s="237">
        <f>ROUND(E261*J261,2)</f>
        <v>0</v>
      </c>
      <c r="L261" s="237">
        <v>15</v>
      </c>
      <c r="M261" s="237">
        <f>G261*(1+L261/100)</f>
        <v>0</v>
      </c>
      <c r="N261" s="237">
        <v>0</v>
      </c>
      <c r="O261" s="237">
        <f>ROUND(E261*N261,2)</f>
        <v>0</v>
      </c>
      <c r="P261" s="237">
        <v>0</v>
      </c>
      <c r="Q261" s="237">
        <f>ROUND(E261*P261,2)</f>
        <v>0</v>
      </c>
      <c r="R261" s="237"/>
      <c r="S261" s="237" t="s">
        <v>263</v>
      </c>
      <c r="T261" s="238" t="s">
        <v>383</v>
      </c>
      <c r="U261" s="222">
        <v>0</v>
      </c>
      <c r="V261" s="222">
        <f>ROUND(E261*U261,2)</f>
        <v>0</v>
      </c>
      <c r="W261" s="222"/>
      <c r="X261" s="222" t="s">
        <v>147</v>
      </c>
      <c r="Y261" s="213"/>
      <c r="Z261" s="213"/>
      <c r="AA261" s="213"/>
      <c r="AB261" s="213"/>
      <c r="AC261" s="213"/>
      <c r="AD261" s="213"/>
      <c r="AE261" s="213"/>
      <c r="AF261" s="213"/>
      <c r="AG261" s="213" t="s">
        <v>148</v>
      </c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20"/>
      <c r="B262" s="221"/>
      <c r="C262" s="255" t="s">
        <v>384</v>
      </c>
      <c r="D262" s="241"/>
      <c r="E262" s="241"/>
      <c r="F262" s="241"/>
      <c r="G262" s="241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3"/>
      <c r="Z262" s="213"/>
      <c r="AA262" s="213"/>
      <c r="AB262" s="213"/>
      <c r="AC262" s="213"/>
      <c r="AD262" s="213"/>
      <c r="AE262" s="213"/>
      <c r="AF262" s="213"/>
      <c r="AG262" s="213" t="s">
        <v>178</v>
      </c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">
      <c r="A263" s="220"/>
      <c r="B263" s="221"/>
      <c r="C263" s="254" t="s">
        <v>242</v>
      </c>
      <c r="D263" s="223"/>
      <c r="E263" s="224"/>
      <c r="F263" s="222"/>
      <c r="G263" s="222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13"/>
      <c r="Z263" s="213"/>
      <c r="AA263" s="213"/>
      <c r="AB263" s="213"/>
      <c r="AC263" s="213"/>
      <c r="AD263" s="213"/>
      <c r="AE263" s="213"/>
      <c r="AF263" s="213"/>
      <c r="AG263" s="213" t="s">
        <v>152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20"/>
      <c r="B264" s="221"/>
      <c r="C264" s="254" t="s">
        <v>244</v>
      </c>
      <c r="D264" s="223"/>
      <c r="E264" s="224">
        <v>1</v>
      </c>
      <c r="F264" s="222"/>
      <c r="G264" s="222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3"/>
      <c r="Z264" s="213"/>
      <c r="AA264" s="213"/>
      <c r="AB264" s="213"/>
      <c r="AC264" s="213"/>
      <c r="AD264" s="213"/>
      <c r="AE264" s="213"/>
      <c r="AF264" s="213"/>
      <c r="AG264" s="213" t="s">
        <v>152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32">
        <v>52</v>
      </c>
      <c r="B265" s="233" t="s">
        <v>385</v>
      </c>
      <c r="C265" s="252" t="s">
        <v>386</v>
      </c>
      <c r="D265" s="234" t="s">
        <v>262</v>
      </c>
      <c r="E265" s="235">
        <v>1</v>
      </c>
      <c r="F265" s="236"/>
      <c r="G265" s="237">
        <f>ROUND(E265*F265,2)</f>
        <v>0</v>
      </c>
      <c r="H265" s="236"/>
      <c r="I265" s="237">
        <f>ROUND(E265*H265,2)</f>
        <v>0</v>
      </c>
      <c r="J265" s="236"/>
      <c r="K265" s="237">
        <f>ROUND(E265*J265,2)</f>
        <v>0</v>
      </c>
      <c r="L265" s="237">
        <v>15</v>
      </c>
      <c r="M265" s="237">
        <f>G265*(1+L265/100)</f>
        <v>0</v>
      </c>
      <c r="N265" s="237">
        <v>0</v>
      </c>
      <c r="O265" s="237">
        <f>ROUND(E265*N265,2)</f>
        <v>0</v>
      </c>
      <c r="P265" s="237">
        <v>0</v>
      </c>
      <c r="Q265" s="237">
        <f>ROUND(E265*P265,2)</f>
        <v>0</v>
      </c>
      <c r="R265" s="237"/>
      <c r="S265" s="237" t="s">
        <v>263</v>
      </c>
      <c r="T265" s="238" t="s">
        <v>383</v>
      </c>
      <c r="U265" s="222">
        <v>0</v>
      </c>
      <c r="V265" s="222">
        <f>ROUND(E265*U265,2)</f>
        <v>0</v>
      </c>
      <c r="W265" s="222"/>
      <c r="X265" s="222" t="s">
        <v>147</v>
      </c>
      <c r="Y265" s="213"/>
      <c r="Z265" s="213"/>
      <c r="AA265" s="213"/>
      <c r="AB265" s="213"/>
      <c r="AC265" s="213"/>
      <c r="AD265" s="213"/>
      <c r="AE265" s="213"/>
      <c r="AF265" s="213"/>
      <c r="AG265" s="213" t="s">
        <v>148</v>
      </c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20"/>
      <c r="B266" s="221"/>
      <c r="C266" s="255" t="s">
        <v>387</v>
      </c>
      <c r="D266" s="241"/>
      <c r="E266" s="241"/>
      <c r="F266" s="241"/>
      <c r="G266" s="241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13"/>
      <c r="Z266" s="213"/>
      <c r="AA266" s="213"/>
      <c r="AB266" s="213"/>
      <c r="AC266" s="213"/>
      <c r="AD266" s="213"/>
      <c r="AE266" s="213"/>
      <c r="AF266" s="213"/>
      <c r="AG266" s="213" t="s">
        <v>178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">
      <c r="A267" s="220"/>
      <c r="B267" s="221"/>
      <c r="C267" s="254" t="s">
        <v>237</v>
      </c>
      <c r="D267" s="223"/>
      <c r="E267" s="224"/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3"/>
      <c r="Z267" s="213"/>
      <c r="AA267" s="213"/>
      <c r="AB267" s="213"/>
      <c r="AC267" s="213"/>
      <c r="AD267" s="213"/>
      <c r="AE267" s="213"/>
      <c r="AF267" s="213"/>
      <c r="AG267" s="213" t="s">
        <v>152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">
      <c r="A268" s="220"/>
      <c r="B268" s="221"/>
      <c r="C268" s="254" t="s">
        <v>244</v>
      </c>
      <c r="D268" s="223"/>
      <c r="E268" s="224">
        <v>1</v>
      </c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3"/>
      <c r="Z268" s="213"/>
      <c r="AA268" s="213"/>
      <c r="AB268" s="213"/>
      <c r="AC268" s="213"/>
      <c r="AD268" s="213"/>
      <c r="AE268" s="213"/>
      <c r="AF268" s="213"/>
      <c r="AG268" s="213" t="s">
        <v>152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ht="22.5" outlineLevel="1" x14ac:dyDescent="0.2">
      <c r="A269" s="232">
        <v>53</v>
      </c>
      <c r="B269" s="233" t="s">
        <v>388</v>
      </c>
      <c r="C269" s="252" t="s">
        <v>389</v>
      </c>
      <c r="D269" s="234" t="s">
        <v>235</v>
      </c>
      <c r="E269" s="235">
        <v>1</v>
      </c>
      <c r="F269" s="236"/>
      <c r="G269" s="237">
        <f>ROUND(E269*F269,2)</f>
        <v>0</v>
      </c>
      <c r="H269" s="236"/>
      <c r="I269" s="237">
        <f>ROUND(E269*H269,2)</f>
        <v>0</v>
      </c>
      <c r="J269" s="236"/>
      <c r="K269" s="237">
        <f>ROUND(E269*J269,2)</f>
        <v>0</v>
      </c>
      <c r="L269" s="237">
        <v>15</v>
      </c>
      <c r="M269" s="237">
        <f>G269*(1+L269/100)</f>
        <v>0</v>
      </c>
      <c r="N269" s="237">
        <v>1.55E-2</v>
      </c>
      <c r="O269" s="237">
        <f>ROUND(E269*N269,2)</f>
        <v>0.02</v>
      </c>
      <c r="P269" s="237">
        <v>0</v>
      </c>
      <c r="Q269" s="237">
        <f>ROUND(E269*P269,2)</f>
        <v>0</v>
      </c>
      <c r="R269" s="237" t="s">
        <v>348</v>
      </c>
      <c r="S269" s="237" t="s">
        <v>146</v>
      </c>
      <c r="T269" s="238" t="s">
        <v>146</v>
      </c>
      <c r="U269" s="222">
        <v>0</v>
      </c>
      <c r="V269" s="222">
        <f>ROUND(E269*U269,2)</f>
        <v>0</v>
      </c>
      <c r="W269" s="222"/>
      <c r="X269" s="222" t="s">
        <v>349</v>
      </c>
      <c r="Y269" s="213"/>
      <c r="Z269" s="213"/>
      <c r="AA269" s="213"/>
      <c r="AB269" s="213"/>
      <c r="AC269" s="213"/>
      <c r="AD269" s="213"/>
      <c r="AE269" s="213"/>
      <c r="AF269" s="213"/>
      <c r="AG269" s="213" t="s">
        <v>350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">
      <c r="A270" s="220"/>
      <c r="B270" s="221"/>
      <c r="C270" s="254" t="s">
        <v>390</v>
      </c>
      <c r="D270" s="223"/>
      <c r="E270" s="224">
        <v>1</v>
      </c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13"/>
      <c r="Z270" s="213"/>
      <c r="AA270" s="213"/>
      <c r="AB270" s="213"/>
      <c r="AC270" s="213"/>
      <c r="AD270" s="213"/>
      <c r="AE270" s="213"/>
      <c r="AF270" s="213"/>
      <c r="AG270" s="213" t="s">
        <v>152</v>
      </c>
      <c r="AH270" s="213">
        <v>5</v>
      </c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ht="33.75" outlineLevel="1" x14ac:dyDescent="0.2">
      <c r="A271" s="232">
        <v>54</v>
      </c>
      <c r="B271" s="233" t="s">
        <v>391</v>
      </c>
      <c r="C271" s="252" t="s">
        <v>392</v>
      </c>
      <c r="D271" s="234" t="s">
        <v>235</v>
      </c>
      <c r="E271" s="235">
        <v>1</v>
      </c>
      <c r="F271" s="236"/>
      <c r="G271" s="237">
        <f>ROUND(E271*F271,2)</f>
        <v>0</v>
      </c>
      <c r="H271" s="236"/>
      <c r="I271" s="237">
        <f>ROUND(E271*H271,2)</f>
        <v>0</v>
      </c>
      <c r="J271" s="236"/>
      <c r="K271" s="237">
        <f>ROUND(E271*J271,2)</f>
        <v>0</v>
      </c>
      <c r="L271" s="237">
        <v>15</v>
      </c>
      <c r="M271" s="237">
        <f>G271*(1+L271/100)</f>
        <v>0</v>
      </c>
      <c r="N271" s="237">
        <v>1.6E-2</v>
      </c>
      <c r="O271" s="237">
        <f>ROUND(E271*N271,2)</f>
        <v>0.02</v>
      </c>
      <c r="P271" s="237">
        <v>0</v>
      </c>
      <c r="Q271" s="237">
        <f>ROUND(E271*P271,2)</f>
        <v>0</v>
      </c>
      <c r="R271" s="237" t="s">
        <v>348</v>
      </c>
      <c r="S271" s="237" t="s">
        <v>146</v>
      </c>
      <c r="T271" s="238" t="s">
        <v>393</v>
      </c>
      <c r="U271" s="222">
        <v>0</v>
      </c>
      <c r="V271" s="222">
        <f>ROUND(E271*U271,2)</f>
        <v>0</v>
      </c>
      <c r="W271" s="222"/>
      <c r="X271" s="222" t="s">
        <v>349</v>
      </c>
      <c r="Y271" s="213"/>
      <c r="Z271" s="213"/>
      <c r="AA271" s="213"/>
      <c r="AB271" s="213"/>
      <c r="AC271" s="213"/>
      <c r="AD271" s="213"/>
      <c r="AE271" s="213"/>
      <c r="AF271" s="213"/>
      <c r="AG271" s="213" t="s">
        <v>350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">
      <c r="A272" s="220"/>
      <c r="B272" s="221"/>
      <c r="C272" s="254" t="s">
        <v>243</v>
      </c>
      <c r="D272" s="223"/>
      <c r="E272" s="224"/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13"/>
      <c r="Z272" s="213"/>
      <c r="AA272" s="213"/>
      <c r="AB272" s="213"/>
      <c r="AC272" s="213"/>
      <c r="AD272" s="213"/>
      <c r="AE272" s="213"/>
      <c r="AF272" s="213"/>
      <c r="AG272" s="213" t="s">
        <v>152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20"/>
      <c r="B273" s="221"/>
      <c r="C273" s="254" t="s">
        <v>244</v>
      </c>
      <c r="D273" s="223"/>
      <c r="E273" s="224">
        <v>1</v>
      </c>
      <c r="F273" s="222"/>
      <c r="G273" s="222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13"/>
      <c r="Z273" s="213"/>
      <c r="AA273" s="213"/>
      <c r="AB273" s="213"/>
      <c r="AC273" s="213"/>
      <c r="AD273" s="213"/>
      <c r="AE273" s="213"/>
      <c r="AF273" s="213"/>
      <c r="AG273" s="213" t="s">
        <v>152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32">
        <v>55</v>
      </c>
      <c r="B274" s="233" t="s">
        <v>394</v>
      </c>
      <c r="C274" s="252" t="s">
        <v>395</v>
      </c>
      <c r="D274" s="234" t="s">
        <v>235</v>
      </c>
      <c r="E274" s="235">
        <v>1</v>
      </c>
      <c r="F274" s="236"/>
      <c r="G274" s="237">
        <f>ROUND(E274*F274,2)</f>
        <v>0</v>
      </c>
      <c r="H274" s="236"/>
      <c r="I274" s="237">
        <f>ROUND(E274*H274,2)</f>
        <v>0</v>
      </c>
      <c r="J274" s="236"/>
      <c r="K274" s="237">
        <f>ROUND(E274*J274,2)</f>
        <v>0</v>
      </c>
      <c r="L274" s="237">
        <v>15</v>
      </c>
      <c r="M274" s="237">
        <f>G274*(1+L274/100)</f>
        <v>0</v>
      </c>
      <c r="N274" s="237">
        <v>0.08</v>
      </c>
      <c r="O274" s="237">
        <f>ROUND(E274*N274,2)</f>
        <v>0.08</v>
      </c>
      <c r="P274" s="237">
        <v>0</v>
      </c>
      <c r="Q274" s="237">
        <f>ROUND(E274*P274,2)</f>
        <v>0</v>
      </c>
      <c r="R274" s="237"/>
      <c r="S274" s="237" t="s">
        <v>263</v>
      </c>
      <c r="T274" s="238" t="s">
        <v>264</v>
      </c>
      <c r="U274" s="222">
        <v>0</v>
      </c>
      <c r="V274" s="222">
        <f>ROUND(E274*U274,2)</f>
        <v>0</v>
      </c>
      <c r="W274" s="222"/>
      <c r="X274" s="222" t="s">
        <v>349</v>
      </c>
      <c r="Y274" s="213"/>
      <c r="Z274" s="213"/>
      <c r="AA274" s="213"/>
      <c r="AB274" s="213"/>
      <c r="AC274" s="213"/>
      <c r="AD274" s="213"/>
      <c r="AE274" s="213"/>
      <c r="AF274" s="213"/>
      <c r="AG274" s="213" t="s">
        <v>350</v>
      </c>
      <c r="AH274" s="213"/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">
      <c r="A275" s="220"/>
      <c r="B275" s="221"/>
      <c r="C275" s="255" t="s">
        <v>396</v>
      </c>
      <c r="D275" s="241"/>
      <c r="E275" s="241"/>
      <c r="F275" s="241"/>
      <c r="G275" s="241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13"/>
      <c r="Z275" s="213"/>
      <c r="AA275" s="213"/>
      <c r="AB275" s="213"/>
      <c r="AC275" s="213"/>
      <c r="AD275" s="213"/>
      <c r="AE275" s="213"/>
      <c r="AF275" s="213"/>
      <c r="AG275" s="213" t="s">
        <v>178</v>
      </c>
      <c r="AH275" s="213"/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1" x14ac:dyDescent="0.2">
      <c r="A276" s="220"/>
      <c r="B276" s="221"/>
      <c r="C276" s="254" t="s">
        <v>397</v>
      </c>
      <c r="D276" s="223"/>
      <c r="E276" s="224"/>
      <c r="F276" s="222"/>
      <c r="G276" s="222"/>
      <c r="H276" s="222"/>
      <c r="I276" s="222"/>
      <c r="J276" s="222"/>
      <c r="K276" s="222"/>
      <c r="L276" s="222"/>
      <c r="M276" s="222"/>
      <c r="N276" s="222"/>
      <c r="O276" s="222"/>
      <c r="P276" s="222"/>
      <c r="Q276" s="222"/>
      <c r="R276" s="222"/>
      <c r="S276" s="222"/>
      <c r="T276" s="222"/>
      <c r="U276" s="222"/>
      <c r="V276" s="222"/>
      <c r="W276" s="222"/>
      <c r="X276" s="222"/>
      <c r="Y276" s="213"/>
      <c r="Z276" s="213"/>
      <c r="AA276" s="213"/>
      <c r="AB276" s="213"/>
      <c r="AC276" s="213"/>
      <c r="AD276" s="213"/>
      <c r="AE276" s="213"/>
      <c r="AF276" s="213"/>
      <c r="AG276" s="213" t="s">
        <v>152</v>
      </c>
      <c r="AH276" s="213">
        <v>0</v>
      </c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">
      <c r="A277" s="220"/>
      <c r="B277" s="221"/>
      <c r="C277" s="254" t="s">
        <v>244</v>
      </c>
      <c r="D277" s="223"/>
      <c r="E277" s="224">
        <v>1</v>
      </c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3"/>
      <c r="Z277" s="213"/>
      <c r="AA277" s="213"/>
      <c r="AB277" s="213"/>
      <c r="AC277" s="213"/>
      <c r="AD277" s="213"/>
      <c r="AE277" s="213"/>
      <c r="AF277" s="213"/>
      <c r="AG277" s="213" t="s">
        <v>152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x14ac:dyDescent="0.2">
      <c r="A278" s="226" t="s">
        <v>140</v>
      </c>
      <c r="B278" s="227" t="s">
        <v>89</v>
      </c>
      <c r="C278" s="251" t="s">
        <v>90</v>
      </c>
      <c r="D278" s="228"/>
      <c r="E278" s="229"/>
      <c r="F278" s="230"/>
      <c r="G278" s="230">
        <f>SUMIF(AG279:AG351,"&lt;&gt;NOR",G279:G351)</f>
        <v>0</v>
      </c>
      <c r="H278" s="230"/>
      <c r="I278" s="230">
        <f>SUM(I279:I351)</f>
        <v>0</v>
      </c>
      <c r="J278" s="230"/>
      <c r="K278" s="230">
        <f>SUM(K279:K351)</f>
        <v>0</v>
      </c>
      <c r="L278" s="230"/>
      <c r="M278" s="230">
        <f>SUM(M279:M351)</f>
        <v>0</v>
      </c>
      <c r="N278" s="230"/>
      <c r="O278" s="230">
        <f>SUM(O279:O351)</f>
        <v>0.72</v>
      </c>
      <c r="P278" s="230"/>
      <c r="Q278" s="230">
        <f>SUM(Q279:Q351)</f>
        <v>0</v>
      </c>
      <c r="R278" s="230"/>
      <c r="S278" s="230"/>
      <c r="T278" s="231"/>
      <c r="U278" s="225"/>
      <c r="V278" s="225">
        <f>SUM(V279:V351)</f>
        <v>28.05</v>
      </c>
      <c r="W278" s="225"/>
      <c r="X278" s="225"/>
      <c r="AG278" t="s">
        <v>141</v>
      </c>
    </row>
    <row r="279" spans="1:60" ht="22.5" outlineLevel="1" x14ac:dyDescent="0.2">
      <c r="A279" s="232">
        <v>56</v>
      </c>
      <c r="B279" s="233" t="s">
        <v>398</v>
      </c>
      <c r="C279" s="252" t="s">
        <v>399</v>
      </c>
      <c r="D279" s="234" t="s">
        <v>144</v>
      </c>
      <c r="E279" s="235">
        <v>16.2</v>
      </c>
      <c r="F279" s="236"/>
      <c r="G279" s="237">
        <f>ROUND(E279*F279,2)</f>
        <v>0</v>
      </c>
      <c r="H279" s="236"/>
      <c r="I279" s="237">
        <f>ROUND(E279*H279,2)</f>
        <v>0</v>
      </c>
      <c r="J279" s="236"/>
      <c r="K279" s="237">
        <f>ROUND(E279*J279,2)</f>
        <v>0</v>
      </c>
      <c r="L279" s="237">
        <v>15</v>
      </c>
      <c r="M279" s="237">
        <f>G279*(1+L279/100)</f>
        <v>0</v>
      </c>
      <c r="N279" s="237">
        <v>0</v>
      </c>
      <c r="O279" s="237">
        <f>ROUND(E279*N279,2)</f>
        <v>0</v>
      </c>
      <c r="P279" s="237">
        <v>0</v>
      </c>
      <c r="Q279" s="237">
        <f>ROUND(E279*P279,2)</f>
        <v>0</v>
      </c>
      <c r="R279" s="237" t="s">
        <v>400</v>
      </c>
      <c r="S279" s="237" t="s">
        <v>146</v>
      </c>
      <c r="T279" s="238" t="s">
        <v>146</v>
      </c>
      <c r="U279" s="222">
        <v>0.34</v>
      </c>
      <c r="V279" s="222">
        <f>ROUND(E279*U279,2)</f>
        <v>5.51</v>
      </c>
      <c r="W279" s="222"/>
      <c r="X279" s="222" t="s">
        <v>147</v>
      </c>
      <c r="Y279" s="213"/>
      <c r="Z279" s="213"/>
      <c r="AA279" s="213"/>
      <c r="AB279" s="213"/>
      <c r="AC279" s="213"/>
      <c r="AD279" s="213"/>
      <c r="AE279" s="213"/>
      <c r="AF279" s="213"/>
      <c r="AG279" s="213" t="s">
        <v>148</v>
      </c>
      <c r="AH279" s="213"/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20"/>
      <c r="B280" s="221"/>
      <c r="C280" s="254" t="s">
        <v>401</v>
      </c>
      <c r="D280" s="223"/>
      <c r="E280" s="224"/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3"/>
      <c r="Z280" s="213"/>
      <c r="AA280" s="213"/>
      <c r="AB280" s="213"/>
      <c r="AC280" s="213"/>
      <c r="AD280" s="213"/>
      <c r="AE280" s="213"/>
      <c r="AF280" s="213"/>
      <c r="AG280" s="213" t="s">
        <v>152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20"/>
      <c r="B281" s="221"/>
      <c r="C281" s="254" t="s">
        <v>165</v>
      </c>
      <c r="D281" s="223"/>
      <c r="E281" s="224"/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3"/>
      <c r="Z281" s="213"/>
      <c r="AA281" s="213"/>
      <c r="AB281" s="213"/>
      <c r="AC281" s="213"/>
      <c r="AD281" s="213"/>
      <c r="AE281" s="213"/>
      <c r="AF281" s="213"/>
      <c r="AG281" s="213" t="s">
        <v>152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20"/>
      <c r="B282" s="221"/>
      <c r="C282" s="254" t="s">
        <v>402</v>
      </c>
      <c r="D282" s="223"/>
      <c r="E282" s="224">
        <v>12.65</v>
      </c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13"/>
      <c r="Z282" s="213"/>
      <c r="AA282" s="213"/>
      <c r="AB282" s="213"/>
      <c r="AC282" s="213"/>
      <c r="AD282" s="213"/>
      <c r="AE282" s="213"/>
      <c r="AF282" s="213"/>
      <c r="AG282" s="213" t="s">
        <v>152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20"/>
      <c r="B283" s="221"/>
      <c r="C283" s="254" t="s">
        <v>196</v>
      </c>
      <c r="D283" s="223"/>
      <c r="E283" s="224"/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3"/>
      <c r="Z283" s="213"/>
      <c r="AA283" s="213"/>
      <c r="AB283" s="213"/>
      <c r="AC283" s="213"/>
      <c r="AD283" s="213"/>
      <c r="AE283" s="213"/>
      <c r="AF283" s="213"/>
      <c r="AG283" s="213" t="s">
        <v>152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">
      <c r="A284" s="220"/>
      <c r="B284" s="221"/>
      <c r="C284" s="254" t="s">
        <v>232</v>
      </c>
      <c r="D284" s="223"/>
      <c r="E284" s="224">
        <v>1.1000000000000001</v>
      </c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13"/>
      <c r="Z284" s="213"/>
      <c r="AA284" s="213"/>
      <c r="AB284" s="213"/>
      <c r="AC284" s="213"/>
      <c r="AD284" s="213"/>
      <c r="AE284" s="213"/>
      <c r="AF284" s="213"/>
      <c r="AG284" s="213" t="s">
        <v>152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1" x14ac:dyDescent="0.2">
      <c r="A285" s="220"/>
      <c r="B285" s="221"/>
      <c r="C285" s="254" t="s">
        <v>403</v>
      </c>
      <c r="D285" s="223"/>
      <c r="E285" s="224"/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3"/>
      <c r="Z285" s="213"/>
      <c r="AA285" s="213"/>
      <c r="AB285" s="213"/>
      <c r="AC285" s="213"/>
      <c r="AD285" s="213"/>
      <c r="AE285" s="213"/>
      <c r="AF285" s="213"/>
      <c r="AG285" s="213" t="s">
        <v>152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">
      <c r="A286" s="220"/>
      <c r="B286" s="221"/>
      <c r="C286" s="254" t="s">
        <v>280</v>
      </c>
      <c r="D286" s="223"/>
      <c r="E286" s="224">
        <v>2.4500000000000002</v>
      </c>
      <c r="F286" s="222"/>
      <c r="G286" s="222"/>
      <c r="H286" s="222"/>
      <c r="I286" s="222"/>
      <c r="J286" s="222"/>
      <c r="K286" s="222"/>
      <c r="L286" s="222"/>
      <c r="M286" s="222"/>
      <c r="N286" s="222"/>
      <c r="O286" s="222"/>
      <c r="P286" s="222"/>
      <c r="Q286" s="222"/>
      <c r="R286" s="222"/>
      <c r="S286" s="222"/>
      <c r="T286" s="222"/>
      <c r="U286" s="222"/>
      <c r="V286" s="222"/>
      <c r="W286" s="222"/>
      <c r="X286" s="222"/>
      <c r="Y286" s="213"/>
      <c r="Z286" s="213"/>
      <c r="AA286" s="213"/>
      <c r="AB286" s="213"/>
      <c r="AC286" s="213"/>
      <c r="AD286" s="213"/>
      <c r="AE286" s="213"/>
      <c r="AF286" s="213"/>
      <c r="AG286" s="213" t="s">
        <v>152</v>
      </c>
      <c r="AH286" s="213">
        <v>0</v>
      </c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">
      <c r="A287" s="232">
        <v>57</v>
      </c>
      <c r="B287" s="233" t="s">
        <v>404</v>
      </c>
      <c r="C287" s="252" t="s">
        <v>405</v>
      </c>
      <c r="D287" s="234" t="s">
        <v>144</v>
      </c>
      <c r="E287" s="235">
        <v>16.2</v>
      </c>
      <c r="F287" s="236"/>
      <c r="G287" s="237">
        <f>ROUND(E287*F287,2)</f>
        <v>0</v>
      </c>
      <c r="H287" s="236"/>
      <c r="I287" s="237">
        <f>ROUND(E287*H287,2)</f>
        <v>0</v>
      </c>
      <c r="J287" s="236"/>
      <c r="K287" s="237">
        <f>ROUND(E287*J287,2)</f>
        <v>0</v>
      </c>
      <c r="L287" s="237">
        <v>15</v>
      </c>
      <c r="M287" s="237">
        <f>G287*(1+L287/100)</f>
        <v>0</v>
      </c>
      <c r="N287" s="237">
        <v>2.1000000000000001E-4</v>
      </c>
      <c r="O287" s="237">
        <f>ROUND(E287*N287,2)</f>
        <v>0</v>
      </c>
      <c r="P287" s="237">
        <v>0</v>
      </c>
      <c r="Q287" s="237">
        <f>ROUND(E287*P287,2)</f>
        <v>0</v>
      </c>
      <c r="R287" s="237" t="s">
        <v>400</v>
      </c>
      <c r="S287" s="237" t="s">
        <v>146</v>
      </c>
      <c r="T287" s="238" t="s">
        <v>146</v>
      </c>
      <c r="U287" s="222">
        <v>0.05</v>
      </c>
      <c r="V287" s="222">
        <f>ROUND(E287*U287,2)</f>
        <v>0.81</v>
      </c>
      <c r="W287" s="222"/>
      <c r="X287" s="222" t="s">
        <v>147</v>
      </c>
      <c r="Y287" s="213"/>
      <c r="Z287" s="213"/>
      <c r="AA287" s="213"/>
      <c r="AB287" s="213"/>
      <c r="AC287" s="213"/>
      <c r="AD287" s="213"/>
      <c r="AE287" s="213"/>
      <c r="AF287" s="213"/>
      <c r="AG287" s="213" t="s">
        <v>148</v>
      </c>
      <c r="AH287" s="213"/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20"/>
      <c r="B288" s="221"/>
      <c r="C288" s="254" t="s">
        <v>401</v>
      </c>
      <c r="D288" s="223"/>
      <c r="E288" s="224"/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152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">
      <c r="A289" s="220"/>
      <c r="B289" s="221"/>
      <c r="C289" s="254" t="s">
        <v>165</v>
      </c>
      <c r="D289" s="223"/>
      <c r="E289" s="224"/>
      <c r="F289" s="222"/>
      <c r="G289" s="222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13"/>
      <c r="Z289" s="213"/>
      <c r="AA289" s="213"/>
      <c r="AB289" s="213"/>
      <c r="AC289" s="213"/>
      <c r="AD289" s="213"/>
      <c r="AE289" s="213"/>
      <c r="AF289" s="213"/>
      <c r="AG289" s="213" t="s">
        <v>152</v>
      </c>
      <c r="AH289" s="213">
        <v>0</v>
      </c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1" x14ac:dyDescent="0.2">
      <c r="A290" s="220"/>
      <c r="B290" s="221"/>
      <c r="C290" s="254" t="s">
        <v>402</v>
      </c>
      <c r="D290" s="223"/>
      <c r="E290" s="224">
        <v>12.65</v>
      </c>
      <c r="F290" s="222"/>
      <c r="G290" s="222"/>
      <c r="H290" s="222"/>
      <c r="I290" s="222"/>
      <c r="J290" s="222"/>
      <c r="K290" s="222"/>
      <c r="L290" s="222"/>
      <c r="M290" s="222"/>
      <c r="N290" s="222"/>
      <c r="O290" s="222"/>
      <c r="P290" s="222"/>
      <c r="Q290" s="222"/>
      <c r="R290" s="222"/>
      <c r="S290" s="222"/>
      <c r="T290" s="222"/>
      <c r="U290" s="222"/>
      <c r="V290" s="222"/>
      <c r="W290" s="222"/>
      <c r="X290" s="222"/>
      <c r="Y290" s="213"/>
      <c r="Z290" s="213"/>
      <c r="AA290" s="213"/>
      <c r="AB290" s="213"/>
      <c r="AC290" s="213"/>
      <c r="AD290" s="213"/>
      <c r="AE290" s="213"/>
      <c r="AF290" s="213"/>
      <c r="AG290" s="213" t="s">
        <v>152</v>
      </c>
      <c r="AH290" s="213">
        <v>0</v>
      </c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">
      <c r="A291" s="220"/>
      <c r="B291" s="221"/>
      <c r="C291" s="254" t="s">
        <v>196</v>
      </c>
      <c r="D291" s="223"/>
      <c r="E291" s="224"/>
      <c r="F291" s="222"/>
      <c r="G291" s="222"/>
      <c r="H291" s="222"/>
      <c r="I291" s="222"/>
      <c r="J291" s="222"/>
      <c r="K291" s="222"/>
      <c r="L291" s="222"/>
      <c r="M291" s="222"/>
      <c r="N291" s="222"/>
      <c r="O291" s="222"/>
      <c r="P291" s="222"/>
      <c r="Q291" s="222"/>
      <c r="R291" s="222"/>
      <c r="S291" s="222"/>
      <c r="T291" s="222"/>
      <c r="U291" s="222"/>
      <c r="V291" s="222"/>
      <c r="W291" s="222"/>
      <c r="X291" s="222"/>
      <c r="Y291" s="213"/>
      <c r="Z291" s="213"/>
      <c r="AA291" s="213"/>
      <c r="AB291" s="213"/>
      <c r="AC291" s="213"/>
      <c r="AD291" s="213"/>
      <c r="AE291" s="213"/>
      <c r="AF291" s="213"/>
      <c r="AG291" s="213" t="s">
        <v>152</v>
      </c>
      <c r="AH291" s="213">
        <v>0</v>
      </c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20"/>
      <c r="B292" s="221"/>
      <c r="C292" s="254" t="s">
        <v>232</v>
      </c>
      <c r="D292" s="223"/>
      <c r="E292" s="224">
        <v>1.1000000000000001</v>
      </c>
      <c r="F292" s="222"/>
      <c r="G292" s="222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3"/>
      <c r="Z292" s="213"/>
      <c r="AA292" s="213"/>
      <c r="AB292" s="213"/>
      <c r="AC292" s="213"/>
      <c r="AD292" s="213"/>
      <c r="AE292" s="213"/>
      <c r="AF292" s="213"/>
      <c r="AG292" s="213" t="s">
        <v>152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">
      <c r="A293" s="220"/>
      <c r="B293" s="221"/>
      <c r="C293" s="254" t="s">
        <v>403</v>
      </c>
      <c r="D293" s="223"/>
      <c r="E293" s="224"/>
      <c r="F293" s="222"/>
      <c r="G293" s="222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13"/>
      <c r="Z293" s="213"/>
      <c r="AA293" s="213"/>
      <c r="AB293" s="213"/>
      <c r="AC293" s="213"/>
      <c r="AD293" s="213"/>
      <c r="AE293" s="213"/>
      <c r="AF293" s="213"/>
      <c r="AG293" s="213" t="s">
        <v>152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20"/>
      <c r="B294" s="221"/>
      <c r="C294" s="254" t="s">
        <v>280</v>
      </c>
      <c r="D294" s="223"/>
      <c r="E294" s="224">
        <v>2.4500000000000002</v>
      </c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3"/>
      <c r="Z294" s="213"/>
      <c r="AA294" s="213"/>
      <c r="AB294" s="213"/>
      <c r="AC294" s="213"/>
      <c r="AD294" s="213"/>
      <c r="AE294" s="213"/>
      <c r="AF294" s="213"/>
      <c r="AG294" s="213" t="s">
        <v>152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ht="22.5" outlineLevel="1" x14ac:dyDescent="0.2">
      <c r="A295" s="232">
        <v>58</v>
      </c>
      <c r="B295" s="233" t="s">
        <v>406</v>
      </c>
      <c r="C295" s="252" t="s">
        <v>407</v>
      </c>
      <c r="D295" s="234" t="s">
        <v>159</v>
      </c>
      <c r="E295" s="235">
        <v>13.641999999999999</v>
      </c>
      <c r="F295" s="236"/>
      <c r="G295" s="237">
        <f>ROUND(E295*F295,2)</f>
        <v>0</v>
      </c>
      <c r="H295" s="236"/>
      <c r="I295" s="237">
        <f>ROUND(E295*H295,2)</f>
        <v>0</v>
      </c>
      <c r="J295" s="236"/>
      <c r="K295" s="237">
        <f>ROUND(E295*J295,2)</f>
        <v>0</v>
      </c>
      <c r="L295" s="237">
        <v>15</v>
      </c>
      <c r="M295" s="237">
        <f>G295*(1+L295/100)</f>
        <v>0</v>
      </c>
      <c r="N295" s="237">
        <v>3.2000000000000003E-4</v>
      </c>
      <c r="O295" s="237">
        <f>ROUND(E295*N295,2)</f>
        <v>0</v>
      </c>
      <c r="P295" s="237">
        <v>0</v>
      </c>
      <c r="Q295" s="237">
        <f>ROUND(E295*P295,2)</f>
        <v>0</v>
      </c>
      <c r="R295" s="237" t="s">
        <v>400</v>
      </c>
      <c r="S295" s="237" t="s">
        <v>146</v>
      </c>
      <c r="T295" s="238" t="s">
        <v>146</v>
      </c>
      <c r="U295" s="222">
        <v>0.23599999999999999</v>
      </c>
      <c r="V295" s="222">
        <f>ROUND(E295*U295,2)</f>
        <v>3.22</v>
      </c>
      <c r="W295" s="222"/>
      <c r="X295" s="222" t="s">
        <v>147</v>
      </c>
      <c r="Y295" s="213"/>
      <c r="Z295" s="213"/>
      <c r="AA295" s="213"/>
      <c r="AB295" s="213"/>
      <c r="AC295" s="213"/>
      <c r="AD295" s="213"/>
      <c r="AE295" s="213"/>
      <c r="AF295" s="213"/>
      <c r="AG295" s="213" t="s">
        <v>148</v>
      </c>
      <c r="AH295" s="213"/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 x14ac:dyDescent="0.2">
      <c r="A296" s="220"/>
      <c r="B296" s="221"/>
      <c r="C296" s="254" t="s">
        <v>401</v>
      </c>
      <c r="D296" s="223"/>
      <c r="E296" s="224"/>
      <c r="F296" s="222"/>
      <c r="G296" s="222"/>
      <c r="H296" s="222"/>
      <c r="I296" s="222"/>
      <c r="J296" s="222"/>
      <c r="K296" s="222"/>
      <c r="L296" s="222"/>
      <c r="M296" s="222"/>
      <c r="N296" s="222"/>
      <c r="O296" s="222"/>
      <c r="P296" s="222"/>
      <c r="Q296" s="222"/>
      <c r="R296" s="222"/>
      <c r="S296" s="222"/>
      <c r="T296" s="222"/>
      <c r="U296" s="222"/>
      <c r="V296" s="222"/>
      <c r="W296" s="222"/>
      <c r="X296" s="222"/>
      <c r="Y296" s="213"/>
      <c r="Z296" s="213"/>
      <c r="AA296" s="213"/>
      <c r="AB296" s="213"/>
      <c r="AC296" s="213"/>
      <c r="AD296" s="213"/>
      <c r="AE296" s="213"/>
      <c r="AF296" s="213"/>
      <c r="AG296" s="213" t="s">
        <v>152</v>
      </c>
      <c r="AH296" s="213">
        <v>0</v>
      </c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20"/>
      <c r="B297" s="221"/>
      <c r="C297" s="254" t="s">
        <v>408</v>
      </c>
      <c r="D297" s="223"/>
      <c r="E297" s="224">
        <v>5.64</v>
      </c>
      <c r="F297" s="222"/>
      <c r="G297" s="222"/>
      <c r="H297" s="222"/>
      <c r="I297" s="222"/>
      <c r="J297" s="222"/>
      <c r="K297" s="222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13"/>
      <c r="Z297" s="213"/>
      <c r="AA297" s="213"/>
      <c r="AB297" s="213"/>
      <c r="AC297" s="213"/>
      <c r="AD297" s="213"/>
      <c r="AE297" s="213"/>
      <c r="AF297" s="213"/>
      <c r="AG297" s="213" t="s">
        <v>152</v>
      </c>
      <c r="AH297" s="213">
        <v>0</v>
      </c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">
      <c r="A298" s="220"/>
      <c r="B298" s="221"/>
      <c r="C298" s="254" t="s">
        <v>409</v>
      </c>
      <c r="D298" s="223"/>
      <c r="E298" s="224">
        <v>11.352</v>
      </c>
      <c r="F298" s="222"/>
      <c r="G298" s="222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3"/>
      <c r="Z298" s="213"/>
      <c r="AA298" s="213"/>
      <c r="AB298" s="213"/>
      <c r="AC298" s="213"/>
      <c r="AD298" s="213"/>
      <c r="AE298" s="213"/>
      <c r="AF298" s="213"/>
      <c r="AG298" s="213" t="s">
        <v>152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20"/>
      <c r="B299" s="221"/>
      <c r="C299" s="254" t="s">
        <v>155</v>
      </c>
      <c r="D299" s="223"/>
      <c r="E299" s="224"/>
      <c r="F299" s="222"/>
      <c r="G299" s="222"/>
      <c r="H299" s="222"/>
      <c r="I299" s="222"/>
      <c r="J299" s="222"/>
      <c r="K299" s="222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13"/>
      <c r="Z299" s="213"/>
      <c r="AA299" s="213"/>
      <c r="AB299" s="213"/>
      <c r="AC299" s="213"/>
      <c r="AD299" s="213"/>
      <c r="AE299" s="213"/>
      <c r="AF299" s="213"/>
      <c r="AG299" s="213" t="s">
        <v>152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">
      <c r="A300" s="220"/>
      <c r="B300" s="221"/>
      <c r="C300" s="254" t="s">
        <v>410</v>
      </c>
      <c r="D300" s="223"/>
      <c r="E300" s="224">
        <v>-0.9</v>
      </c>
      <c r="F300" s="222"/>
      <c r="G300" s="222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3"/>
      <c r="Z300" s="213"/>
      <c r="AA300" s="213"/>
      <c r="AB300" s="213"/>
      <c r="AC300" s="213"/>
      <c r="AD300" s="213"/>
      <c r="AE300" s="213"/>
      <c r="AF300" s="213"/>
      <c r="AG300" s="213" t="s">
        <v>152</v>
      </c>
      <c r="AH300" s="213">
        <v>0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1" x14ac:dyDescent="0.2">
      <c r="A301" s="220"/>
      <c r="B301" s="221"/>
      <c r="C301" s="254" t="s">
        <v>411</v>
      </c>
      <c r="D301" s="223"/>
      <c r="E301" s="224">
        <v>-0.7</v>
      </c>
      <c r="F301" s="222"/>
      <c r="G301" s="222"/>
      <c r="H301" s="222"/>
      <c r="I301" s="222"/>
      <c r="J301" s="222"/>
      <c r="K301" s="222"/>
      <c r="L301" s="222"/>
      <c r="M301" s="222"/>
      <c r="N301" s="222"/>
      <c r="O301" s="222"/>
      <c r="P301" s="222"/>
      <c r="Q301" s="222"/>
      <c r="R301" s="222"/>
      <c r="S301" s="222"/>
      <c r="T301" s="222"/>
      <c r="U301" s="222"/>
      <c r="V301" s="222"/>
      <c r="W301" s="222"/>
      <c r="X301" s="222"/>
      <c r="Y301" s="213"/>
      <c r="Z301" s="213"/>
      <c r="AA301" s="213"/>
      <c r="AB301" s="213"/>
      <c r="AC301" s="213"/>
      <c r="AD301" s="213"/>
      <c r="AE301" s="213"/>
      <c r="AF301" s="213"/>
      <c r="AG301" s="213" t="s">
        <v>152</v>
      </c>
      <c r="AH301" s="213">
        <v>0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">
      <c r="A302" s="220"/>
      <c r="B302" s="221"/>
      <c r="C302" s="254" t="s">
        <v>412</v>
      </c>
      <c r="D302" s="223"/>
      <c r="E302" s="224">
        <v>-0.75</v>
      </c>
      <c r="F302" s="222"/>
      <c r="G302" s="222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3"/>
      <c r="Z302" s="213"/>
      <c r="AA302" s="213"/>
      <c r="AB302" s="213"/>
      <c r="AC302" s="213"/>
      <c r="AD302" s="213"/>
      <c r="AE302" s="213"/>
      <c r="AF302" s="213"/>
      <c r="AG302" s="213" t="s">
        <v>152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20"/>
      <c r="B303" s="221"/>
      <c r="C303" s="254" t="s">
        <v>413</v>
      </c>
      <c r="D303" s="223"/>
      <c r="E303" s="224">
        <v>-1</v>
      </c>
      <c r="F303" s="222"/>
      <c r="G303" s="222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3"/>
      <c r="Z303" s="213"/>
      <c r="AA303" s="213"/>
      <c r="AB303" s="213"/>
      <c r="AC303" s="213"/>
      <c r="AD303" s="213"/>
      <c r="AE303" s="213"/>
      <c r="AF303" s="213"/>
      <c r="AG303" s="213" t="s">
        <v>152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ht="22.5" outlineLevel="1" x14ac:dyDescent="0.2">
      <c r="A304" s="232">
        <v>59</v>
      </c>
      <c r="B304" s="233" t="s">
        <v>414</v>
      </c>
      <c r="C304" s="252" t="s">
        <v>415</v>
      </c>
      <c r="D304" s="234" t="s">
        <v>144</v>
      </c>
      <c r="E304" s="235">
        <v>16.2</v>
      </c>
      <c r="F304" s="236"/>
      <c r="G304" s="237">
        <f>ROUND(E304*F304,2)</f>
        <v>0</v>
      </c>
      <c r="H304" s="236"/>
      <c r="I304" s="237">
        <f>ROUND(E304*H304,2)</f>
        <v>0</v>
      </c>
      <c r="J304" s="236"/>
      <c r="K304" s="237">
        <f>ROUND(E304*J304,2)</f>
        <v>0</v>
      </c>
      <c r="L304" s="237">
        <v>15</v>
      </c>
      <c r="M304" s="237">
        <f>G304*(1+L304/100)</f>
        <v>0</v>
      </c>
      <c r="N304" s="237">
        <v>5.1500000000000001E-3</v>
      </c>
      <c r="O304" s="237">
        <f>ROUND(E304*N304,2)</f>
        <v>0.08</v>
      </c>
      <c r="P304" s="237">
        <v>0</v>
      </c>
      <c r="Q304" s="237">
        <f>ROUND(E304*P304,2)</f>
        <v>0</v>
      </c>
      <c r="R304" s="237" t="s">
        <v>400</v>
      </c>
      <c r="S304" s="237" t="s">
        <v>146</v>
      </c>
      <c r="T304" s="238" t="s">
        <v>146</v>
      </c>
      <c r="U304" s="222">
        <v>1.04</v>
      </c>
      <c r="V304" s="222">
        <f>ROUND(E304*U304,2)</f>
        <v>16.850000000000001</v>
      </c>
      <c r="W304" s="222"/>
      <c r="X304" s="222" t="s">
        <v>147</v>
      </c>
      <c r="Y304" s="213"/>
      <c r="Z304" s="213"/>
      <c r="AA304" s="213"/>
      <c r="AB304" s="213"/>
      <c r="AC304" s="213"/>
      <c r="AD304" s="213"/>
      <c r="AE304" s="213"/>
      <c r="AF304" s="213"/>
      <c r="AG304" s="213" t="s">
        <v>148</v>
      </c>
      <c r="AH304" s="213"/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 x14ac:dyDescent="0.2">
      <c r="A305" s="220"/>
      <c r="B305" s="221"/>
      <c r="C305" s="254" t="s">
        <v>401</v>
      </c>
      <c r="D305" s="223"/>
      <c r="E305" s="224"/>
      <c r="F305" s="222"/>
      <c r="G305" s="222"/>
      <c r="H305" s="222"/>
      <c r="I305" s="222"/>
      <c r="J305" s="222"/>
      <c r="K305" s="222"/>
      <c r="L305" s="222"/>
      <c r="M305" s="222"/>
      <c r="N305" s="222"/>
      <c r="O305" s="222"/>
      <c r="P305" s="222"/>
      <c r="Q305" s="222"/>
      <c r="R305" s="222"/>
      <c r="S305" s="222"/>
      <c r="T305" s="222"/>
      <c r="U305" s="222"/>
      <c r="V305" s="222"/>
      <c r="W305" s="222"/>
      <c r="X305" s="222"/>
      <c r="Y305" s="213"/>
      <c r="Z305" s="213"/>
      <c r="AA305" s="213"/>
      <c r="AB305" s="213"/>
      <c r="AC305" s="213"/>
      <c r="AD305" s="213"/>
      <c r="AE305" s="213"/>
      <c r="AF305" s="213"/>
      <c r="AG305" s="213" t="s">
        <v>152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20"/>
      <c r="B306" s="221"/>
      <c r="C306" s="254" t="s">
        <v>165</v>
      </c>
      <c r="D306" s="223"/>
      <c r="E306" s="224"/>
      <c r="F306" s="222"/>
      <c r="G306" s="222"/>
      <c r="H306" s="222"/>
      <c r="I306" s="222"/>
      <c r="J306" s="222"/>
      <c r="K306" s="222"/>
      <c r="L306" s="222"/>
      <c r="M306" s="222"/>
      <c r="N306" s="222"/>
      <c r="O306" s="222"/>
      <c r="P306" s="222"/>
      <c r="Q306" s="222"/>
      <c r="R306" s="222"/>
      <c r="S306" s="222"/>
      <c r="T306" s="222"/>
      <c r="U306" s="222"/>
      <c r="V306" s="222"/>
      <c r="W306" s="222"/>
      <c r="X306" s="222"/>
      <c r="Y306" s="213"/>
      <c r="Z306" s="213"/>
      <c r="AA306" s="213"/>
      <c r="AB306" s="213"/>
      <c r="AC306" s="213"/>
      <c r="AD306" s="213"/>
      <c r="AE306" s="213"/>
      <c r="AF306" s="213"/>
      <c r="AG306" s="213" t="s">
        <v>152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20"/>
      <c r="B307" s="221"/>
      <c r="C307" s="254" t="s">
        <v>402</v>
      </c>
      <c r="D307" s="223"/>
      <c r="E307" s="224">
        <v>12.65</v>
      </c>
      <c r="F307" s="222"/>
      <c r="G307" s="222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13"/>
      <c r="Z307" s="213"/>
      <c r="AA307" s="213"/>
      <c r="AB307" s="213"/>
      <c r="AC307" s="213"/>
      <c r="AD307" s="213"/>
      <c r="AE307" s="213"/>
      <c r="AF307" s="213"/>
      <c r="AG307" s="213" t="s">
        <v>152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20"/>
      <c r="B308" s="221"/>
      <c r="C308" s="254" t="s">
        <v>196</v>
      </c>
      <c r="D308" s="223"/>
      <c r="E308" s="224"/>
      <c r="F308" s="222"/>
      <c r="G308" s="222"/>
      <c r="H308" s="222"/>
      <c r="I308" s="222"/>
      <c r="J308" s="222"/>
      <c r="K308" s="222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222"/>
      <c r="W308" s="222"/>
      <c r="X308" s="222"/>
      <c r="Y308" s="213"/>
      <c r="Z308" s="213"/>
      <c r="AA308" s="213"/>
      <c r="AB308" s="213"/>
      <c r="AC308" s="213"/>
      <c r="AD308" s="213"/>
      <c r="AE308" s="213"/>
      <c r="AF308" s="213"/>
      <c r="AG308" s="213" t="s">
        <v>152</v>
      </c>
      <c r="AH308" s="213">
        <v>0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20"/>
      <c r="B309" s="221"/>
      <c r="C309" s="254" t="s">
        <v>232</v>
      </c>
      <c r="D309" s="223"/>
      <c r="E309" s="224">
        <v>1.1000000000000001</v>
      </c>
      <c r="F309" s="222"/>
      <c r="G309" s="222"/>
      <c r="H309" s="222"/>
      <c r="I309" s="222"/>
      <c r="J309" s="222"/>
      <c r="K309" s="222"/>
      <c r="L309" s="222"/>
      <c r="M309" s="222"/>
      <c r="N309" s="222"/>
      <c r="O309" s="222"/>
      <c r="P309" s="222"/>
      <c r="Q309" s="222"/>
      <c r="R309" s="222"/>
      <c r="S309" s="222"/>
      <c r="T309" s="222"/>
      <c r="U309" s="222"/>
      <c r="V309" s="222"/>
      <c r="W309" s="222"/>
      <c r="X309" s="222"/>
      <c r="Y309" s="213"/>
      <c r="Z309" s="213"/>
      <c r="AA309" s="213"/>
      <c r="AB309" s="213"/>
      <c r="AC309" s="213"/>
      <c r="AD309" s="213"/>
      <c r="AE309" s="213"/>
      <c r="AF309" s="213"/>
      <c r="AG309" s="213" t="s">
        <v>152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">
      <c r="A310" s="220"/>
      <c r="B310" s="221"/>
      <c r="C310" s="254" t="s">
        <v>403</v>
      </c>
      <c r="D310" s="223"/>
      <c r="E310" s="224"/>
      <c r="F310" s="222"/>
      <c r="G310" s="222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13"/>
      <c r="Z310" s="213"/>
      <c r="AA310" s="213"/>
      <c r="AB310" s="213"/>
      <c r="AC310" s="213"/>
      <c r="AD310" s="213"/>
      <c r="AE310" s="213"/>
      <c r="AF310" s="213"/>
      <c r="AG310" s="213" t="s">
        <v>152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20"/>
      <c r="B311" s="221"/>
      <c r="C311" s="254" t="s">
        <v>280</v>
      </c>
      <c r="D311" s="223"/>
      <c r="E311" s="224">
        <v>2.4500000000000002</v>
      </c>
      <c r="F311" s="222"/>
      <c r="G311" s="222"/>
      <c r="H311" s="222"/>
      <c r="I311" s="222"/>
      <c r="J311" s="222"/>
      <c r="K311" s="222"/>
      <c r="L311" s="222"/>
      <c r="M311" s="222"/>
      <c r="N311" s="222"/>
      <c r="O311" s="222"/>
      <c r="P311" s="222"/>
      <c r="Q311" s="222"/>
      <c r="R311" s="222"/>
      <c r="S311" s="222"/>
      <c r="T311" s="222"/>
      <c r="U311" s="222"/>
      <c r="V311" s="222"/>
      <c r="W311" s="222"/>
      <c r="X311" s="222"/>
      <c r="Y311" s="213"/>
      <c r="Z311" s="213"/>
      <c r="AA311" s="213"/>
      <c r="AB311" s="213"/>
      <c r="AC311" s="213"/>
      <c r="AD311" s="213"/>
      <c r="AE311" s="213"/>
      <c r="AF311" s="213"/>
      <c r="AG311" s="213" t="s">
        <v>152</v>
      </c>
      <c r="AH311" s="213">
        <v>0</v>
      </c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1" x14ac:dyDescent="0.2">
      <c r="A312" s="232">
        <v>60</v>
      </c>
      <c r="B312" s="233" t="s">
        <v>416</v>
      </c>
      <c r="C312" s="252" t="s">
        <v>417</v>
      </c>
      <c r="D312" s="234" t="s">
        <v>159</v>
      </c>
      <c r="E312" s="235">
        <v>23.693999999999999</v>
      </c>
      <c r="F312" s="236"/>
      <c r="G312" s="237">
        <f>ROUND(E312*F312,2)</f>
        <v>0</v>
      </c>
      <c r="H312" s="236"/>
      <c r="I312" s="237">
        <f>ROUND(E312*H312,2)</f>
        <v>0</v>
      </c>
      <c r="J312" s="236"/>
      <c r="K312" s="237">
        <f>ROUND(E312*J312,2)</f>
        <v>0</v>
      </c>
      <c r="L312" s="237">
        <v>15</v>
      </c>
      <c r="M312" s="237">
        <f>G312*(1+L312/100)</f>
        <v>0</v>
      </c>
      <c r="N312" s="237">
        <v>4.0000000000000003E-5</v>
      </c>
      <c r="O312" s="237">
        <f>ROUND(E312*N312,2)</f>
        <v>0</v>
      </c>
      <c r="P312" s="237">
        <v>0</v>
      </c>
      <c r="Q312" s="237">
        <f>ROUND(E312*P312,2)</f>
        <v>0</v>
      </c>
      <c r="R312" s="237" t="s">
        <v>400</v>
      </c>
      <c r="S312" s="237" t="s">
        <v>146</v>
      </c>
      <c r="T312" s="238" t="s">
        <v>146</v>
      </c>
      <c r="U312" s="222">
        <v>7.0000000000000007E-2</v>
      </c>
      <c r="V312" s="222">
        <f>ROUND(E312*U312,2)</f>
        <v>1.66</v>
      </c>
      <c r="W312" s="222"/>
      <c r="X312" s="222" t="s">
        <v>147</v>
      </c>
      <c r="Y312" s="213"/>
      <c r="Z312" s="213"/>
      <c r="AA312" s="213"/>
      <c r="AB312" s="213"/>
      <c r="AC312" s="213"/>
      <c r="AD312" s="213"/>
      <c r="AE312" s="213"/>
      <c r="AF312" s="213"/>
      <c r="AG312" s="213" t="s">
        <v>148</v>
      </c>
      <c r="AH312" s="213"/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1" x14ac:dyDescent="0.2">
      <c r="A313" s="220"/>
      <c r="B313" s="221"/>
      <c r="C313" s="255" t="s">
        <v>418</v>
      </c>
      <c r="D313" s="241"/>
      <c r="E313" s="241"/>
      <c r="F313" s="241"/>
      <c r="G313" s="241"/>
      <c r="H313" s="222"/>
      <c r="I313" s="222"/>
      <c r="J313" s="222"/>
      <c r="K313" s="222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  <c r="V313" s="222"/>
      <c r="W313" s="222"/>
      <c r="X313" s="222"/>
      <c r="Y313" s="213"/>
      <c r="Z313" s="213"/>
      <c r="AA313" s="213"/>
      <c r="AB313" s="213"/>
      <c r="AC313" s="213"/>
      <c r="AD313" s="213"/>
      <c r="AE313" s="213"/>
      <c r="AF313" s="213"/>
      <c r="AG313" s="213" t="s">
        <v>178</v>
      </c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20"/>
      <c r="B314" s="221"/>
      <c r="C314" s="254" t="s">
        <v>401</v>
      </c>
      <c r="D314" s="223"/>
      <c r="E314" s="224"/>
      <c r="F314" s="222"/>
      <c r="G314" s="222"/>
      <c r="H314" s="222"/>
      <c r="I314" s="222"/>
      <c r="J314" s="222"/>
      <c r="K314" s="222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22"/>
      <c r="W314" s="222"/>
      <c r="X314" s="222"/>
      <c r="Y314" s="213"/>
      <c r="Z314" s="213"/>
      <c r="AA314" s="213"/>
      <c r="AB314" s="213"/>
      <c r="AC314" s="213"/>
      <c r="AD314" s="213"/>
      <c r="AE314" s="213"/>
      <c r="AF314" s="213"/>
      <c r="AG314" s="213" t="s">
        <v>152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20"/>
      <c r="B315" s="221"/>
      <c r="C315" s="254" t="s">
        <v>165</v>
      </c>
      <c r="D315" s="223"/>
      <c r="E315" s="224"/>
      <c r="F315" s="222"/>
      <c r="G315" s="222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13"/>
      <c r="Z315" s="213"/>
      <c r="AA315" s="213"/>
      <c r="AB315" s="213"/>
      <c r="AC315" s="213"/>
      <c r="AD315" s="213"/>
      <c r="AE315" s="213"/>
      <c r="AF315" s="213"/>
      <c r="AG315" s="213" t="s">
        <v>152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20"/>
      <c r="B316" s="221"/>
      <c r="C316" s="254" t="s">
        <v>408</v>
      </c>
      <c r="D316" s="223"/>
      <c r="E316" s="224">
        <v>5.64</v>
      </c>
      <c r="F316" s="222"/>
      <c r="G316" s="222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3"/>
      <c r="Z316" s="213"/>
      <c r="AA316" s="213"/>
      <c r="AB316" s="213"/>
      <c r="AC316" s="213"/>
      <c r="AD316" s="213"/>
      <c r="AE316" s="213"/>
      <c r="AF316" s="213"/>
      <c r="AG316" s="213" t="s">
        <v>152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">
      <c r="A317" s="220"/>
      <c r="B317" s="221"/>
      <c r="C317" s="254" t="s">
        <v>409</v>
      </c>
      <c r="D317" s="223"/>
      <c r="E317" s="224">
        <v>11.352</v>
      </c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3"/>
      <c r="Z317" s="213"/>
      <c r="AA317" s="213"/>
      <c r="AB317" s="213"/>
      <c r="AC317" s="213"/>
      <c r="AD317" s="213"/>
      <c r="AE317" s="213"/>
      <c r="AF317" s="213"/>
      <c r="AG317" s="213" t="s">
        <v>152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1" x14ac:dyDescent="0.2">
      <c r="A318" s="220"/>
      <c r="B318" s="221"/>
      <c r="C318" s="254" t="s">
        <v>155</v>
      </c>
      <c r="D318" s="223"/>
      <c r="E318" s="224"/>
      <c r="F318" s="222"/>
      <c r="G318" s="222"/>
      <c r="H318" s="222"/>
      <c r="I318" s="222"/>
      <c r="J318" s="222"/>
      <c r="K318" s="222"/>
      <c r="L318" s="222"/>
      <c r="M318" s="222"/>
      <c r="N318" s="222"/>
      <c r="O318" s="222"/>
      <c r="P318" s="222"/>
      <c r="Q318" s="222"/>
      <c r="R318" s="222"/>
      <c r="S318" s="222"/>
      <c r="T318" s="222"/>
      <c r="U318" s="222"/>
      <c r="V318" s="222"/>
      <c r="W318" s="222"/>
      <c r="X318" s="222"/>
      <c r="Y318" s="213"/>
      <c r="Z318" s="213"/>
      <c r="AA318" s="213"/>
      <c r="AB318" s="213"/>
      <c r="AC318" s="213"/>
      <c r="AD318" s="213"/>
      <c r="AE318" s="213"/>
      <c r="AF318" s="213"/>
      <c r="AG318" s="213" t="s">
        <v>152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">
      <c r="A319" s="220"/>
      <c r="B319" s="221"/>
      <c r="C319" s="254" t="s">
        <v>410</v>
      </c>
      <c r="D319" s="223"/>
      <c r="E319" s="224">
        <v>-0.9</v>
      </c>
      <c r="F319" s="222"/>
      <c r="G319" s="222"/>
      <c r="H319" s="222"/>
      <c r="I319" s="222"/>
      <c r="J319" s="222"/>
      <c r="K319" s="222"/>
      <c r="L319" s="222"/>
      <c r="M319" s="222"/>
      <c r="N319" s="222"/>
      <c r="O319" s="222"/>
      <c r="P319" s="222"/>
      <c r="Q319" s="222"/>
      <c r="R319" s="222"/>
      <c r="S319" s="222"/>
      <c r="T319" s="222"/>
      <c r="U319" s="222"/>
      <c r="V319" s="222"/>
      <c r="W319" s="222"/>
      <c r="X319" s="222"/>
      <c r="Y319" s="213"/>
      <c r="Z319" s="213"/>
      <c r="AA319" s="213"/>
      <c r="AB319" s="213"/>
      <c r="AC319" s="213"/>
      <c r="AD319" s="213"/>
      <c r="AE319" s="213"/>
      <c r="AF319" s="213"/>
      <c r="AG319" s="213" t="s">
        <v>152</v>
      </c>
      <c r="AH319" s="213">
        <v>0</v>
      </c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20"/>
      <c r="B320" s="221"/>
      <c r="C320" s="254" t="s">
        <v>411</v>
      </c>
      <c r="D320" s="223"/>
      <c r="E320" s="224">
        <v>-0.7</v>
      </c>
      <c r="F320" s="222"/>
      <c r="G320" s="222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3"/>
      <c r="Z320" s="213"/>
      <c r="AA320" s="213"/>
      <c r="AB320" s="213"/>
      <c r="AC320" s="213"/>
      <c r="AD320" s="213"/>
      <c r="AE320" s="213"/>
      <c r="AF320" s="213"/>
      <c r="AG320" s="213" t="s">
        <v>152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">
      <c r="A321" s="220"/>
      <c r="B321" s="221"/>
      <c r="C321" s="254" t="s">
        <v>412</v>
      </c>
      <c r="D321" s="223"/>
      <c r="E321" s="224">
        <v>-0.75</v>
      </c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3"/>
      <c r="Z321" s="213"/>
      <c r="AA321" s="213"/>
      <c r="AB321" s="213"/>
      <c r="AC321" s="213"/>
      <c r="AD321" s="213"/>
      <c r="AE321" s="213"/>
      <c r="AF321" s="213"/>
      <c r="AG321" s="213" t="s">
        <v>152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20"/>
      <c r="B322" s="221"/>
      <c r="C322" s="254" t="s">
        <v>413</v>
      </c>
      <c r="D322" s="223"/>
      <c r="E322" s="224">
        <v>-1</v>
      </c>
      <c r="F322" s="222"/>
      <c r="G322" s="222"/>
      <c r="H322" s="222"/>
      <c r="I322" s="222"/>
      <c r="J322" s="222"/>
      <c r="K322" s="222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13"/>
      <c r="Z322" s="213"/>
      <c r="AA322" s="213"/>
      <c r="AB322" s="213"/>
      <c r="AC322" s="213"/>
      <c r="AD322" s="213"/>
      <c r="AE322" s="213"/>
      <c r="AF322" s="213"/>
      <c r="AG322" s="213" t="s">
        <v>152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">
      <c r="A323" s="220"/>
      <c r="B323" s="221"/>
      <c r="C323" s="254" t="s">
        <v>196</v>
      </c>
      <c r="D323" s="223"/>
      <c r="E323" s="224"/>
      <c r="F323" s="222"/>
      <c r="G323" s="222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3"/>
      <c r="Z323" s="213"/>
      <c r="AA323" s="213"/>
      <c r="AB323" s="213"/>
      <c r="AC323" s="213"/>
      <c r="AD323" s="213"/>
      <c r="AE323" s="213"/>
      <c r="AF323" s="213"/>
      <c r="AG323" s="213" t="s">
        <v>152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20"/>
      <c r="B324" s="221"/>
      <c r="C324" s="254" t="s">
        <v>419</v>
      </c>
      <c r="D324" s="223"/>
      <c r="E324" s="224">
        <v>2.54</v>
      </c>
      <c r="F324" s="222"/>
      <c r="G324" s="222"/>
      <c r="H324" s="222"/>
      <c r="I324" s="222"/>
      <c r="J324" s="222"/>
      <c r="K324" s="222"/>
      <c r="L324" s="222"/>
      <c r="M324" s="222"/>
      <c r="N324" s="222"/>
      <c r="O324" s="222"/>
      <c r="P324" s="222"/>
      <c r="Q324" s="222"/>
      <c r="R324" s="222"/>
      <c r="S324" s="222"/>
      <c r="T324" s="222"/>
      <c r="U324" s="222"/>
      <c r="V324" s="222"/>
      <c r="W324" s="222"/>
      <c r="X324" s="222"/>
      <c r="Y324" s="213"/>
      <c r="Z324" s="213"/>
      <c r="AA324" s="213"/>
      <c r="AB324" s="213"/>
      <c r="AC324" s="213"/>
      <c r="AD324" s="213"/>
      <c r="AE324" s="213"/>
      <c r="AF324" s="213"/>
      <c r="AG324" s="213" t="s">
        <v>152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">
      <c r="A325" s="220"/>
      <c r="B325" s="221"/>
      <c r="C325" s="254" t="s">
        <v>420</v>
      </c>
      <c r="D325" s="223"/>
      <c r="E325" s="224">
        <v>1.74</v>
      </c>
      <c r="F325" s="222"/>
      <c r="G325" s="222"/>
      <c r="H325" s="222"/>
      <c r="I325" s="222"/>
      <c r="J325" s="222"/>
      <c r="K325" s="222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13"/>
      <c r="Z325" s="213"/>
      <c r="AA325" s="213"/>
      <c r="AB325" s="213"/>
      <c r="AC325" s="213"/>
      <c r="AD325" s="213"/>
      <c r="AE325" s="213"/>
      <c r="AF325" s="213"/>
      <c r="AG325" s="213" t="s">
        <v>152</v>
      </c>
      <c r="AH325" s="213">
        <v>0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">
      <c r="A326" s="220"/>
      <c r="B326" s="221"/>
      <c r="C326" s="254" t="s">
        <v>155</v>
      </c>
      <c r="D326" s="223"/>
      <c r="E326" s="224"/>
      <c r="F326" s="222"/>
      <c r="G326" s="222"/>
      <c r="H326" s="222"/>
      <c r="I326" s="222"/>
      <c r="J326" s="222"/>
      <c r="K326" s="222"/>
      <c r="L326" s="222"/>
      <c r="M326" s="222"/>
      <c r="N326" s="222"/>
      <c r="O326" s="222"/>
      <c r="P326" s="222"/>
      <c r="Q326" s="222"/>
      <c r="R326" s="222"/>
      <c r="S326" s="222"/>
      <c r="T326" s="222"/>
      <c r="U326" s="222"/>
      <c r="V326" s="222"/>
      <c r="W326" s="222"/>
      <c r="X326" s="222"/>
      <c r="Y326" s="213"/>
      <c r="Z326" s="213"/>
      <c r="AA326" s="213"/>
      <c r="AB326" s="213"/>
      <c r="AC326" s="213"/>
      <c r="AD326" s="213"/>
      <c r="AE326" s="213"/>
      <c r="AF326" s="213"/>
      <c r="AG326" s="213" t="s">
        <v>152</v>
      </c>
      <c r="AH326" s="213">
        <v>0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">
      <c r="A327" s="220"/>
      <c r="B327" s="221"/>
      <c r="C327" s="254" t="s">
        <v>412</v>
      </c>
      <c r="D327" s="223"/>
      <c r="E327" s="224">
        <v>-0.75</v>
      </c>
      <c r="F327" s="222"/>
      <c r="G327" s="222"/>
      <c r="H327" s="222"/>
      <c r="I327" s="222"/>
      <c r="J327" s="222"/>
      <c r="K327" s="222"/>
      <c r="L327" s="222"/>
      <c r="M327" s="222"/>
      <c r="N327" s="222"/>
      <c r="O327" s="222"/>
      <c r="P327" s="222"/>
      <c r="Q327" s="222"/>
      <c r="R327" s="222"/>
      <c r="S327" s="222"/>
      <c r="T327" s="222"/>
      <c r="U327" s="222"/>
      <c r="V327" s="222"/>
      <c r="W327" s="222"/>
      <c r="X327" s="222"/>
      <c r="Y327" s="213"/>
      <c r="Z327" s="213"/>
      <c r="AA327" s="213"/>
      <c r="AB327" s="213"/>
      <c r="AC327" s="213"/>
      <c r="AD327" s="213"/>
      <c r="AE327" s="213"/>
      <c r="AF327" s="213"/>
      <c r="AG327" s="213" t="s">
        <v>152</v>
      </c>
      <c r="AH327" s="213">
        <v>0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20"/>
      <c r="B328" s="221"/>
      <c r="C328" s="254" t="s">
        <v>403</v>
      </c>
      <c r="D328" s="223"/>
      <c r="E328" s="224"/>
      <c r="F328" s="222"/>
      <c r="G328" s="222"/>
      <c r="H328" s="222"/>
      <c r="I328" s="222"/>
      <c r="J328" s="222"/>
      <c r="K328" s="222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13"/>
      <c r="Z328" s="213"/>
      <c r="AA328" s="213"/>
      <c r="AB328" s="213"/>
      <c r="AC328" s="213"/>
      <c r="AD328" s="213"/>
      <c r="AE328" s="213"/>
      <c r="AF328" s="213"/>
      <c r="AG328" s="213" t="s">
        <v>152</v>
      </c>
      <c r="AH328" s="213">
        <v>0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">
      <c r="A329" s="220"/>
      <c r="B329" s="221"/>
      <c r="C329" s="254" t="s">
        <v>421</v>
      </c>
      <c r="D329" s="223"/>
      <c r="E329" s="224">
        <v>2.8220000000000001</v>
      </c>
      <c r="F329" s="222"/>
      <c r="G329" s="222"/>
      <c r="H329" s="222"/>
      <c r="I329" s="222"/>
      <c r="J329" s="222"/>
      <c r="K329" s="222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13"/>
      <c r="Z329" s="213"/>
      <c r="AA329" s="213"/>
      <c r="AB329" s="213"/>
      <c r="AC329" s="213"/>
      <c r="AD329" s="213"/>
      <c r="AE329" s="213"/>
      <c r="AF329" s="213"/>
      <c r="AG329" s="213" t="s">
        <v>152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20"/>
      <c r="B330" s="221"/>
      <c r="C330" s="254" t="s">
        <v>422</v>
      </c>
      <c r="D330" s="223"/>
      <c r="E330" s="224">
        <v>4.4000000000000004</v>
      </c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3"/>
      <c r="Z330" s="213"/>
      <c r="AA330" s="213"/>
      <c r="AB330" s="213"/>
      <c r="AC330" s="213"/>
      <c r="AD330" s="213"/>
      <c r="AE330" s="213"/>
      <c r="AF330" s="213"/>
      <c r="AG330" s="213" t="s">
        <v>152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20"/>
      <c r="B331" s="221"/>
      <c r="C331" s="254" t="s">
        <v>155</v>
      </c>
      <c r="D331" s="223"/>
      <c r="E331" s="224"/>
      <c r="F331" s="222"/>
      <c r="G331" s="222"/>
      <c r="H331" s="222"/>
      <c r="I331" s="222"/>
      <c r="J331" s="222"/>
      <c r="K331" s="222"/>
      <c r="L331" s="222"/>
      <c r="M331" s="222"/>
      <c r="N331" s="222"/>
      <c r="O331" s="222"/>
      <c r="P331" s="222"/>
      <c r="Q331" s="222"/>
      <c r="R331" s="222"/>
      <c r="S331" s="222"/>
      <c r="T331" s="222"/>
      <c r="U331" s="222"/>
      <c r="V331" s="222"/>
      <c r="W331" s="222"/>
      <c r="X331" s="222"/>
      <c r="Y331" s="213"/>
      <c r="Z331" s="213"/>
      <c r="AA331" s="213"/>
      <c r="AB331" s="213"/>
      <c r="AC331" s="213"/>
      <c r="AD331" s="213"/>
      <c r="AE331" s="213"/>
      <c r="AF331" s="213"/>
      <c r="AG331" s="213" t="s">
        <v>152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20"/>
      <c r="B332" s="221"/>
      <c r="C332" s="254" t="s">
        <v>411</v>
      </c>
      <c r="D332" s="223"/>
      <c r="E332" s="224">
        <v>-0.7</v>
      </c>
      <c r="F332" s="222"/>
      <c r="G332" s="222"/>
      <c r="H332" s="222"/>
      <c r="I332" s="222"/>
      <c r="J332" s="222"/>
      <c r="K332" s="222"/>
      <c r="L332" s="222"/>
      <c r="M332" s="222"/>
      <c r="N332" s="222"/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213"/>
      <c r="Z332" s="213"/>
      <c r="AA332" s="213"/>
      <c r="AB332" s="213"/>
      <c r="AC332" s="213"/>
      <c r="AD332" s="213"/>
      <c r="AE332" s="213"/>
      <c r="AF332" s="213"/>
      <c r="AG332" s="213" t="s">
        <v>152</v>
      </c>
      <c r="AH332" s="213">
        <v>0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">
      <c r="A333" s="232">
        <v>61</v>
      </c>
      <c r="B333" s="233" t="s">
        <v>423</v>
      </c>
      <c r="C333" s="252" t="s">
        <v>424</v>
      </c>
      <c r="D333" s="234" t="s">
        <v>144</v>
      </c>
      <c r="E333" s="235">
        <v>16.2</v>
      </c>
      <c r="F333" s="236"/>
      <c r="G333" s="237">
        <f>ROUND(E333*F333,2)</f>
        <v>0</v>
      </c>
      <c r="H333" s="236"/>
      <c r="I333" s="237">
        <f>ROUND(E333*H333,2)</f>
        <v>0</v>
      </c>
      <c r="J333" s="236"/>
      <c r="K333" s="237">
        <f>ROUND(E333*J333,2)</f>
        <v>0</v>
      </c>
      <c r="L333" s="237">
        <v>15</v>
      </c>
      <c r="M333" s="237">
        <f>G333*(1+L333/100)</f>
        <v>0</v>
      </c>
      <c r="N333" s="237">
        <v>1.1999999999999999E-3</v>
      </c>
      <c r="O333" s="237">
        <f>ROUND(E333*N333,2)</f>
        <v>0.02</v>
      </c>
      <c r="P333" s="237">
        <v>0</v>
      </c>
      <c r="Q333" s="237">
        <f>ROUND(E333*P333,2)</f>
        <v>0</v>
      </c>
      <c r="R333" s="237" t="s">
        <v>400</v>
      </c>
      <c r="S333" s="237" t="s">
        <v>146</v>
      </c>
      <c r="T333" s="238" t="s">
        <v>146</v>
      </c>
      <c r="U333" s="222">
        <v>0</v>
      </c>
      <c r="V333" s="222">
        <f>ROUND(E333*U333,2)</f>
        <v>0</v>
      </c>
      <c r="W333" s="222"/>
      <c r="X333" s="222" t="s">
        <v>147</v>
      </c>
      <c r="Y333" s="213"/>
      <c r="Z333" s="213"/>
      <c r="AA333" s="213"/>
      <c r="AB333" s="213"/>
      <c r="AC333" s="213"/>
      <c r="AD333" s="213"/>
      <c r="AE333" s="213"/>
      <c r="AF333" s="213"/>
      <c r="AG333" s="213" t="s">
        <v>148</v>
      </c>
      <c r="AH333" s="213"/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1" x14ac:dyDescent="0.2">
      <c r="A334" s="220"/>
      <c r="B334" s="221"/>
      <c r="C334" s="254" t="s">
        <v>401</v>
      </c>
      <c r="D334" s="223"/>
      <c r="E334" s="224"/>
      <c r="F334" s="222"/>
      <c r="G334" s="222"/>
      <c r="H334" s="222"/>
      <c r="I334" s="222"/>
      <c r="J334" s="222"/>
      <c r="K334" s="222"/>
      <c r="L334" s="222"/>
      <c r="M334" s="222"/>
      <c r="N334" s="222"/>
      <c r="O334" s="222"/>
      <c r="P334" s="222"/>
      <c r="Q334" s="222"/>
      <c r="R334" s="222"/>
      <c r="S334" s="222"/>
      <c r="T334" s="222"/>
      <c r="U334" s="222"/>
      <c r="V334" s="222"/>
      <c r="W334" s="222"/>
      <c r="X334" s="222"/>
      <c r="Y334" s="213"/>
      <c r="Z334" s="213"/>
      <c r="AA334" s="213"/>
      <c r="AB334" s="213"/>
      <c r="AC334" s="213"/>
      <c r="AD334" s="213"/>
      <c r="AE334" s="213"/>
      <c r="AF334" s="213"/>
      <c r="AG334" s="213" t="s">
        <v>152</v>
      </c>
      <c r="AH334" s="213">
        <v>0</v>
      </c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">
      <c r="A335" s="220"/>
      <c r="B335" s="221"/>
      <c r="C335" s="254" t="s">
        <v>425</v>
      </c>
      <c r="D335" s="223"/>
      <c r="E335" s="224">
        <v>16.2</v>
      </c>
      <c r="F335" s="222"/>
      <c r="G335" s="222"/>
      <c r="H335" s="222"/>
      <c r="I335" s="222"/>
      <c r="J335" s="222"/>
      <c r="K335" s="222"/>
      <c r="L335" s="222"/>
      <c r="M335" s="222"/>
      <c r="N335" s="222"/>
      <c r="O335" s="222"/>
      <c r="P335" s="222"/>
      <c r="Q335" s="222"/>
      <c r="R335" s="222"/>
      <c r="S335" s="222"/>
      <c r="T335" s="222"/>
      <c r="U335" s="222"/>
      <c r="V335" s="222"/>
      <c r="W335" s="222"/>
      <c r="X335" s="222"/>
      <c r="Y335" s="213"/>
      <c r="Z335" s="213"/>
      <c r="AA335" s="213"/>
      <c r="AB335" s="213"/>
      <c r="AC335" s="213"/>
      <c r="AD335" s="213"/>
      <c r="AE335" s="213"/>
      <c r="AF335" s="213"/>
      <c r="AG335" s="213" t="s">
        <v>152</v>
      </c>
      <c r="AH335" s="213">
        <v>0</v>
      </c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32">
        <v>62</v>
      </c>
      <c r="B336" s="233" t="s">
        <v>426</v>
      </c>
      <c r="C336" s="252" t="s">
        <v>427</v>
      </c>
      <c r="D336" s="234" t="s">
        <v>0</v>
      </c>
      <c r="E336" s="235">
        <v>247.88200000000001</v>
      </c>
      <c r="F336" s="236"/>
      <c r="G336" s="237">
        <f>ROUND(E336*F336,2)</f>
        <v>0</v>
      </c>
      <c r="H336" s="236"/>
      <c r="I336" s="237">
        <f>ROUND(E336*H336,2)</f>
        <v>0</v>
      </c>
      <c r="J336" s="236"/>
      <c r="K336" s="237">
        <f>ROUND(E336*J336,2)</f>
        <v>0</v>
      </c>
      <c r="L336" s="237">
        <v>15</v>
      </c>
      <c r="M336" s="237">
        <f>G336*(1+L336/100)</f>
        <v>0</v>
      </c>
      <c r="N336" s="237">
        <v>0</v>
      </c>
      <c r="O336" s="237">
        <f>ROUND(E336*N336,2)</f>
        <v>0</v>
      </c>
      <c r="P336" s="237">
        <v>0</v>
      </c>
      <c r="Q336" s="237">
        <f>ROUND(E336*P336,2)</f>
        <v>0</v>
      </c>
      <c r="R336" s="237" t="s">
        <v>400</v>
      </c>
      <c r="S336" s="237" t="s">
        <v>146</v>
      </c>
      <c r="T336" s="238" t="s">
        <v>146</v>
      </c>
      <c r="U336" s="222">
        <v>0</v>
      </c>
      <c r="V336" s="222">
        <f>ROUND(E336*U336,2)</f>
        <v>0</v>
      </c>
      <c r="W336" s="222"/>
      <c r="X336" s="222" t="s">
        <v>147</v>
      </c>
      <c r="Y336" s="213"/>
      <c r="Z336" s="213"/>
      <c r="AA336" s="213"/>
      <c r="AB336" s="213"/>
      <c r="AC336" s="213"/>
      <c r="AD336" s="213"/>
      <c r="AE336" s="213"/>
      <c r="AF336" s="213"/>
      <c r="AG336" s="213" t="s">
        <v>148</v>
      </c>
      <c r="AH336" s="213"/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">
      <c r="A337" s="220"/>
      <c r="B337" s="221"/>
      <c r="C337" s="253" t="s">
        <v>376</v>
      </c>
      <c r="D337" s="240"/>
      <c r="E337" s="240"/>
      <c r="F337" s="240"/>
      <c r="G337" s="240"/>
      <c r="H337" s="222"/>
      <c r="I337" s="222"/>
      <c r="J337" s="222"/>
      <c r="K337" s="222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13"/>
      <c r="Z337" s="213"/>
      <c r="AA337" s="213"/>
      <c r="AB337" s="213"/>
      <c r="AC337" s="213"/>
      <c r="AD337" s="213"/>
      <c r="AE337" s="213"/>
      <c r="AF337" s="213"/>
      <c r="AG337" s="213" t="s">
        <v>150</v>
      </c>
      <c r="AH337" s="213"/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ht="22.5" outlineLevel="1" x14ac:dyDescent="0.2">
      <c r="A338" s="232">
        <v>63</v>
      </c>
      <c r="B338" s="233" t="s">
        <v>428</v>
      </c>
      <c r="C338" s="252" t="s">
        <v>429</v>
      </c>
      <c r="D338" s="234" t="s">
        <v>430</v>
      </c>
      <c r="E338" s="235">
        <v>275.39999999999998</v>
      </c>
      <c r="F338" s="236"/>
      <c r="G338" s="237">
        <f>ROUND(E338*F338,2)</f>
        <v>0</v>
      </c>
      <c r="H338" s="236"/>
      <c r="I338" s="237">
        <f>ROUND(E338*H338,2)</f>
        <v>0</v>
      </c>
      <c r="J338" s="236"/>
      <c r="K338" s="237">
        <f>ROUND(E338*J338,2)</f>
        <v>0</v>
      </c>
      <c r="L338" s="237">
        <v>15</v>
      </c>
      <c r="M338" s="237">
        <f>G338*(1+L338/100)</f>
        <v>0</v>
      </c>
      <c r="N338" s="237">
        <v>1E-3</v>
      </c>
      <c r="O338" s="237">
        <f>ROUND(E338*N338,2)</f>
        <v>0.28000000000000003</v>
      </c>
      <c r="P338" s="237">
        <v>0</v>
      </c>
      <c r="Q338" s="237">
        <f>ROUND(E338*P338,2)</f>
        <v>0</v>
      </c>
      <c r="R338" s="237" t="s">
        <v>348</v>
      </c>
      <c r="S338" s="237" t="s">
        <v>146</v>
      </c>
      <c r="T338" s="238" t="s">
        <v>146</v>
      </c>
      <c r="U338" s="222">
        <v>0</v>
      </c>
      <c r="V338" s="222">
        <f>ROUND(E338*U338,2)</f>
        <v>0</v>
      </c>
      <c r="W338" s="222"/>
      <c r="X338" s="222" t="s">
        <v>349</v>
      </c>
      <c r="Y338" s="213"/>
      <c r="Z338" s="213"/>
      <c r="AA338" s="213"/>
      <c r="AB338" s="213"/>
      <c r="AC338" s="213"/>
      <c r="AD338" s="213"/>
      <c r="AE338" s="213"/>
      <c r="AF338" s="213"/>
      <c r="AG338" s="213" t="s">
        <v>350</v>
      </c>
      <c r="AH338" s="213"/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">
      <c r="A339" s="220"/>
      <c r="B339" s="221"/>
      <c r="C339" s="254" t="s">
        <v>401</v>
      </c>
      <c r="D339" s="223"/>
      <c r="E339" s="224"/>
      <c r="F339" s="222"/>
      <c r="G339" s="222"/>
      <c r="H339" s="222"/>
      <c r="I339" s="222"/>
      <c r="J339" s="222"/>
      <c r="K339" s="222"/>
      <c r="L339" s="222"/>
      <c r="M339" s="222"/>
      <c r="N339" s="222"/>
      <c r="O339" s="222"/>
      <c r="P339" s="222"/>
      <c r="Q339" s="222"/>
      <c r="R339" s="222"/>
      <c r="S339" s="222"/>
      <c r="T339" s="222"/>
      <c r="U339" s="222"/>
      <c r="V339" s="222"/>
      <c r="W339" s="222"/>
      <c r="X339" s="222"/>
      <c r="Y339" s="213"/>
      <c r="Z339" s="213"/>
      <c r="AA339" s="213"/>
      <c r="AB339" s="213"/>
      <c r="AC339" s="213"/>
      <c r="AD339" s="213"/>
      <c r="AE339" s="213"/>
      <c r="AF339" s="213"/>
      <c r="AG339" s="213" t="s">
        <v>152</v>
      </c>
      <c r="AH339" s="213">
        <v>0</v>
      </c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20"/>
      <c r="B340" s="221"/>
      <c r="C340" s="254" t="s">
        <v>431</v>
      </c>
      <c r="D340" s="223"/>
      <c r="E340" s="224">
        <v>275.39999999999998</v>
      </c>
      <c r="F340" s="222"/>
      <c r="G340" s="222"/>
      <c r="H340" s="222"/>
      <c r="I340" s="222"/>
      <c r="J340" s="222"/>
      <c r="K340" s="222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13"/>
      <c r="Z340" s="213"/>
      <c r="AA340" s="213"/>
      <c r="AB340" s="213"/>
      <c r="AC340" s="213"/>
      <c r="AD340" s="213"/>
      <c r="AE340" s="213"/>
      <c r="AF340" s="213"/>
      <c r="AG340" s="213" t="s">
        <v>152</v>
      </c>
      <c r="AH340" s="213">
        <v>0</v>
      </c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ht="22.5" outlineLevel="1" x14ac:dyDescent="0.2">
      <c r="A341" s="232">
        <v>64</v>
      </c>
      <c r="B341" s="233" t="s">
        <v>432</v>
      </c>
      <c r="C341" s="252" t="s">
        <v>433</v>
      </c>
      <c r="D341" s="234" t="s">
        <v>235</v>
      </c>
      <c r="E341" s="235">
        <v>41.339390000000002</v>
      </c>
      <c r="F341" s="236"/>
      <c r="G341" s="237">
        <f>ROUND(E341*F341,2)</f>
        <v>0</v>
      </c>
      <c r="H341" s="236"/>
      <c r="I341" s="237">
        <f>ROUND(E341*H341,2)</f>
        <v>0</v>
      </c>
      <c r="J341" s="236"/>
      <c r="K341" s="237">
        <f>ROUND(E341*J341,2)</f>
        <v>0</v>
      </c>
      <c r="L341" s="237">
        <v>15</v>
      </c>
      <c r="M341" s="237">
        <f>G341*(1+L341/100)</f>
        <v>0</v>
      </c>
      <c r="N341" s="237">
        <v>1.2999999999999999E-4</v>
      </c>
      <c r="O341" s="237">
        <f>ROUND(E341*N341,2)</f>
        <v>0.01</v>
      </c>
      <c r="P341" s="237">
        <v>0</v>
      </c>
      <c r="Q341" s="237">
        <f>ROUND(E341*P341,2)</f>
        <v>0</v>
      </c>
      <c r="R341" s="237" t="s">
        <v>348</v>
      </c>
      <c r="S341" s="237" t="s">
        <v>146</v>
      </c>
      <c r="T341" s="238" t="s">
        <v>146</v>
      </c>
      <c r="U341" s="222">
        <v>0</v>
      </c>
      <c r="V341" s="222">
        <f>ROUND(E341*U341,2)</f>
        <v>0</v>
      </c>
      <c r="W341" s="222"/>
      <c r="X341" s="222" t="s">
        <v>349</v>
      </c>
      <c r="Y341" s="213"/>
      <c r="Z341" s="213"/>
      <c r="AA341" s="213"/>
      <c r="AB341" s="213"/>
      <c r="AC341" s="213"/>
      <c r="AD341" s="213"/>
      <c r="AE341" s="213"/>
      <c r="AF341" s="213"/>
      <c r="AG341" s="213" t="s">
        <v>350</v>
      </c>
      <c r="AH341" s="213"/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20"/>
      <c r="B342" s="221"/>
      <c r="C342" s="254" t="s">
        <v>401</v>
      </c>
      <c r="D342" s="223"/>
      <c r="E342" s="224"/>
      <c r="F342" s="222"/>
      <c r="G342" s="222"/>
      <c r="H342" s="222"/>
      <c r="I342" s="222"/>
      <c r="J342" s="222"/>
      <c r="K342" s="222"/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13"/>
      <c r="Z342" s="213"/>
      <c r="AA342" s="213"/>
      <c r="AB342" s="213"/>
      <c r="AC342" s="213"/>
      <c r="AD342" s="213"/>
      <c r="AE342" s="213"/>
      <c r="AF342" s="213"/>
      <c r="AG342" s="213" t="s">
        <v>152</v>
      </c>
      <c r="AH342" s="213">
        <v>0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">
      <c r="A343" s="220"/>
      <c r="B343" s="221"/>
      <c r="C343" s="254" t="s">
        <v>434</v>
      </c>
      <c r="D343" s="223"/>
      <c r="E343" s="224">
        <v>17.090910000000001</v>
      </c>
      <c r="F343" s="222"/>
      <c r="G343" s="222"/>
      <c r="H343" s="222"/>
      <c r="I343" s="222"/>
      <c r="J343" s="222"/>
      <c r="K343" s="222"/>
      <c r="L343" s="222"/>
      <c r="M343" s="222"/>
      <c r="N343" s="222"/>
      <c r="O343" s="222"/>
      <c r="P343" s="222"/>
      <c r="Q343" s="222"/>
      <c r="R343" s="222"/>
      <c r="S343" s="222"/>
      <c r="T343" s="222"/>
      <c r="U343" s="222"/>
      <c r="V343" s="222"/>
      <c r="W343" s="222"/>
      <c r="X343" s="222"/>
      <c r="Y343" s="213"/>
      <c r="Z343" s="213"/>
      <c r="AA343" s="213"/>
      <c r="AB343" s="213"/>
      <c r="AC343" s="213"/>
      <c r="AD343" s="213"/>
      <c r="AE343" s="213"/>
      <c r="AF343" s="213"/>
      <c r="AG343" s="213" t="s">
        <v>152</v>
      </c>
      <c r="AH343" s="213">
        <v>0</v>
      </c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">
      <c r="A344" s="220"/>
      <c r="B344" s="221"/>
      <c r="C344" s="254" t="s">
        <v>435</v>
      </c>
      <c r="D344" s="223"/>
      <c r="E344" s="224">
        <v>34.4</v>
      </c>
      <c r="F344" s="222"/>
      <c r="G344" s="222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3"/>
      <c r="Z344" s="213"/>
      <c r="AA344" s="213"/>
      <c r="AB344" s="213"/>
      <c r="AC344" s="213"/>
      <c r="AD344" s="213"/>
      <c r="AE344" s="213"/>
      <c r="AF344" s="213"/>
      <c r="AG344" s="213" t="s">
        <v>152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">
      <c r="A345" s="220"/>
      <c r="B345" s="221"/>
      <c r="C345" s="254" t="s">
        <v>155</v>
      </c>
      <c r="D345" s="223"/>
      <c r="E345" s="224"/>
      <c r="F345" s="222"/>
      <c r="G345" s="222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3"/>
      <c r="Z345" s="213"/>
      <c r="AA345" s="213"/>
      <c r="AB345" s="213"/>
      <c r="AC345" s="213"/>
      <c r="AD345" s="213"/>
      <c r="AE345" s="213"/>
      <c r="AF345" s="213"/>
      <c r="AG345" s="213" t="s">
        <v>152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">
      <c r="A346" s="220"/>
      <c r="B346" s="221"/>
      <c r="C346" s="254" t="s">
        <v>436</v>
      </c>
      <c r="D346" s="223"/>
      <c r="E346" s="224">
        <v>-2.7272699999999999</v>
      </c>
      <c r="F346" s="222"/>
      <c r="G346" s="222"/>
      <c r="H346" s="222"/>
      <c r="I346" s="222"/>
      <c r="J346" s="222"/>
      <c r="K346" s="222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13"/>
      <c r="Z346" s="213"/>
      <c r="AA346" s="213"/>
      <c r="AB346" s="213"/>
      <c r="AC346" s="213"/>
      <c r="AD346" s="213"/>
      <c r="AE346" s="213"/>
      <c r="AF346" s="213"/>
      <c r="AG346" s="213" t="s">
        <v>152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1" x14ac:dyDescent="0.2">
      <c r="A347" s="220"/>
      <c r="B347" s="221"/>
      <c r="C347" s="254" t="s">
        <v>437</v>
      </c>
      <c r="D347" s="223"/>
      <c r="E347" s="224">
        <v>-2.12121</v>
      </c>
      <c r="F347" s="222"/>
      <c r="G347" s="222"/>
      <c r="H347" s="222"/>
      <c r="I347" s="222"/>
      <c r="J347" s="222"/>
      <c r="K347" s="222"/>
      <c r="L347" s="222"/>
      <c r="M347" s="222"/>
      <c r="N347" s="222"/>
      <c r="O347" s="222"/>
      <c r="P347" s="222"/>
      <c r="Q347" s="222"/>
      <c r="R347" s="222"/>
      <c r="S347" s="222"/>
      <c r="T347" s="222"/>
      <c r="U347" s="222"/>
      <c r="V347" s="222"/>
      <c r="W347" s="222"/>
      <c r="X347" s="222"/>
      <c r="Y347" s="213"/>
      <c r="Z347" s="213"/>
      <c r="AA347" s="213"/>
      <c r="AB347" s="213"/>
      <c r="AC347" s="213"/>
      <c r="AD347" s="213"/>
      <c r="AE347" s="213"/>
      <c r="AF347" s="213"/>
      <c r="AG347" s="213" t="s">
        <v>152</v>
      </c>
      <c r="AH347" s="213">
        <v>0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">
      <c r="A348" s="220"/>
      <c r="B348" s="221"/>
      <c r="C348" s="254" t="s">
        <v>438</v>
      </c>
      <c r="D348" s="223"/>
      <c r="E348" s="224">
        <v>-2.2727300000000001</v>
      </c>
      <c r="F348" s="222"/>
      <c r="G348" s="222"/>
      <c r="H348" s="222"/>
      <c r="I348" s="222"/>
      <c r="J348" s="222"/>
      <c r="K348" s="222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13"/>
      <c r="Z348" s="213"/>
      <c r="AA348" s="213"/>
      <c r="AB348" s="213"/>
      <c r="AC348" s="213"/>
      <c r="AD348" s="213"/>
      <c r="AE348" s="213"/>
      <c r="AF348" s="213"/>
      <c r="AG348" s="213" t="s">
        <v>152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20"/>
      <c r="B349" s="221"/>
      <c r="C349" s="254" t="s">
        <v>439</v>
      </c>
      <c r="D349" s="223"/>
      <c r="E349" s="224">
        <v>-3.0303</v>
      </c>
      <c r="F349" s="222"/>
      <c r="G349" s="222"/>
      <c r="H349" s="222"/>
      <c r="I349" s="222"/>
      <c r="J349" s="222"/>
      <c r="K349" s="222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13"/>
      <c r="Z349" s="213"/>
      <c r="AA349" s="213"/>
      <c r="AB349" s="213"/>
      <c r="AC349" s="213"/>
      <c r="AD349" s="213"/>
      <c r="AE349" s="213"/>
      <c r="AF349" s="213"/>
      <c r="AG349" s="213" t="s">
        <v>152</v>
      </c>
      <c r="AH349" s="213">
        <v>0</v>
      </c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ht="22.5" outlineLevel="1" x14ac:dyDescent="0.2">
      <c r="A350" s="232">
        <v>65</v>
      </c>
      <c r="B350" s="233" t="s">
        <v>440</v>
      </c>
      <c r="C350" s="252" t="s">
        <v>441</v>
      </c>
      <c r="D350" s="234" t="s">
        <v>144</v>
      </c>
      <c r="E350" s="235">
        <v>17.82</v>
      </c>
      <c r="F350" s="236"/>
      <c r="G350" s="237">
        <f>ROUND(E350*F350,2)</f>
        <v>0</v>
      </c>
      <c r="H350" s="236"/>
      <c r="I350" s="237">
        <f>ROUND(E350*H350,2)</f>
        <v>0</v>
      </c>
      <c r="J350" s="236"/>
      <c r="K350" s="237">
        <f>ROUND(E350*J350,2)</f>
        <v>0</v>
      </c>
      <c r="L350" s="237">
        <v>15</v>
      </c>
      <c r="M350" s="237">
        <f>G350*(1+L350/100)</f>
        <v>0</v>
      </c>
      <c r="N350" s="237">
        <v>1.8499999999999999E-2</v>
      </c>
      <c r="O350" s="237">
        <f>ROUND(E350*N350,2)</f>
        <v>0.33</v>
      </c>
      <c r="P350" s="237">
        <v>0</v>
      </c>
      <c r="Q350" s="237">
        <f>ROUND(E350*P350,2)</f>
        <v>0</v>
      </c>
      <c r="R350" s="237" t="s">
        <v>348</v>
      </c>
      <c r="S350" s="237" t="s">
        <v>146</v>
      </c>
      <c r="T350" s="238" t="s">
        <v>146</v>
      </c>
      <c r="U350" s="222">
        <v>0</v>
      </c>
      <c r="V350" s="222">
        <f>ROUND(E350*U350,2)</f>
        <v>0</v>
      </c>
      <c r="W350" s="222"/>
      <c r="X350" s="222" t="s">
        <v>349</v>
      </c>
      <c r="Y350" s="213"/>
      <c r="Z350" s="213"/>
      <c r="AA350" s="213"/>
      <c r="AB350" s="213"/>
      <c r="AC350" s="213"/>
      <c r="AD350" s="213"/>
      <c r="AE350" s="213"/>
      <c r="AF350" s="213"/>
      <c r="AG350" s="213" t="s">
        <v>350</v>
      </c>
      <c r="AH350" s="213"/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">
      <c r="A351" s="220"/>
      <c r="B351" s="221"/>
      <c r="C351" s="254" t="s">
        <v>442</v>
      </c>
      <c r="D351" s="223"/>
      <c r="E351" s="224">
        <v>17.82</v>
      </c>
      <c r="F351" s="222"/>
      <c r="G351" s="222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3"/>
      <c r="Z351" s="213"/>
      <c r="AA351" s="213"/>
      <c r="AB351" s="213"/>
      <c r="AC351" s="213"/>
      <c r="AD351" s="213"/>
      <c r="AE351" s="213"/>
      <c r="AF351" s="213"/>
      <c r="AG351" s="213" t="s">
        <v>152</v>
      </c>
      <c r="AH351" s="213">
        <v>5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x14ac:dyDescent="0.2">
      <c r="A352" s="226" t="s">
        <v>140</v>
      </c>
      <c r="B352" s="227" t="s">
        <v>91</v>
      </c>
      <c r="C352" s="251" t="s">
        <v>92</v>
      </c>
      <c r="D352" s="228"/>
      <c r="E352" s="229"/>
      <c r="F352" s="230"/>
      <c r="G352" s="230">
        <f>SUMIF(AG353:AG402,"&lt;&gt;NOR",G353:G402)</f>
        <v>0</v>
      </c>
      <c r="H352" s="230"/>
      <c r="I352" s="230">
        <f>SUM(I353:I402)</f>
        <v>0</v>
      </c>
      <c r="J352" s="230"/>
      <c r="K352" s="230">
        <f>SUM(K353:K402)</f>
        <v>0</v>
      </c>
      <c r="L352" s="230"/>
      <c r="M352" s="230">
        <f>SUM(M353:M402)</f>
        <v>0</v>
      </c>
      <c r="N352" s="230"/>
      <c r="O352" s="230">
        <f>SUM(O353:O402)</f>
        <v>0</v>
      </c>
      <c r="P352" s="230"/>
      <c r="Q352" s="230">
        <f>SUM(Q353:Q402)</f>
        <v>0.03</v>
      </c>
      <c r="R352" s="230"/>
      <c r="S352" s="230"/>
      <c r="T352" s="231"/>
      <c r="U352" s="225"/>
      <c r="V352" s="225">
        <f>SUM(V353:V402)</f>
        <v>12.950000000000001</v>
      </c>
      <c r="W352" s="225"/>
      <c r="X352" s="225"/>
      <c r="AG352" t="s">
        <v>141</v>
      </c>
    </row>
    <row r="353" spans="1:60" ht="22.5" outlineLevel="1" x14ac:dyDescent="0.2">
      <c r="A353" s="232">
        <v>66</v>
      </c>
      <c r="B353" s="233" t="s">
        <v>443</v>
      </c>
      <c r="C353" s="252" t="s">
        <v>444</v>
      </c>
      <c r="D353" s="234" t="s">
        <v>159</v>
      </c>
      <c r="E353" s="235">
        <v>17.998999999999999</v>
      </c>
      <c r="F353" s="236"/>
      <c r="G353" s="237">
        <f>ROUND(E353*F353,2)</f>
        <v>0</v>
      </c>
      <c r="H353" s="236"/>
      <c r="I353" s="237">
        <f>ROUND(E353*H353,2)</f>
        <v>0</v>
      </c>
      <c r="J353" s="236"/>
      <c r="K353" s="237">
        <f>ROUND(E353*J353,2)</f>
        <v>0</v>
      </c>
      <c r="L353" s="237">
        <v>15</v>
      </c>
      <c r="M353" s="237">
        <f>G353*(1+L353/100)</f>
        <v>0</v>
      </c>
      <c r="N353" s="237">
        <v>1.7000000000000001E-4</v>
      </c>
      <c r="O353" s="237">
        <f>ROUND(E353*N353,2)</f>
        <v>0</v>
      </c>
      <c r="P353" s="237">
        <v>0</v>
      </c>
      <c r="Q353" s="237">
        <f>ROUND(E353*P353,2)</f>
        <v>0</v>
      </c>
      <c r="R353" s="237" t="s">
        <v>445</v>
      </c>
      <c r="S353" s="237" t="s">
        <v>146</v>
      </c>
      <c r="T353" s="238" t="s">
        <v>146</v>
      </c>
      <c r="U353" s="222">
        <v>0.09</v>
      </c>
      <c r="V353" s="222">
        <f>ROUND(E353*U353,2)</f>
        <v>1.62</v>
      </c>
      <c r="W353" s="222"/>
      <c r="X353" s="222" t="s">
        <v>147</v>
      </c>
      <c r="Y353" s="213"/>
      <c r="Z353" s="213"/>
      <c r="AA353" s="213"/>
      <c r="AB353" s="213"/>
      <c r="AC353" s="213"/>
      <c r="AD353" s="213"/>
      <c r="AE353" s="213"/>
      <c r="AF353" s="213"/>
      <c r="AG353" s="213" t="s">
        <v>148</v>
      </c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20"/>
      <c r="B354" s="221"/>
      <c r="C354" s="253" t="s">
        <v>446</v>
      </c>
      <c r="D354" s="240"/>
      <c r="E354" s="240"/>
      <c r="F354" s="240"/>
      <c r="G354" s="240"/>
      <c r="H354" s="222"/>
      <c r="I354" s="222"/>
      <c r="J354" s="222"/>
      <c r="K354" s="222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13"/>
      <c r="Z354" s="213"/>
      <c r="AA354" s="213"/>
      <c r="AB354" s="213"/>
      <c r="AC354" s="213"/>
      <c r="AD354" s="213"/>
      <c r="AE354" s="213"/>
      <c r="AF354" s="213"/>
      <c r="AG354" s="213" t="s">
        <v>150</v>
      </c>
      <c r="AH354" s="213"/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">
      <c r="A355" s="220"/>
      <c r="B355" s="221"/>
      <c r="C355" s="254" t="s">
        <v>447</v>
      </c>
      <c r="D355" s="223"/>
      <c r="E355" s="224"/>
      <c r="F355" s="222"/>
      <c r="G355" s="222"/>
      <c r="H355" s="222"/>
      <c r="I355" s="222"/>
      <c r="J355" s="222"/>
      <c r="K355" s="222"/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13"/>
      <c r="Z355" s="213"/>
      <c r="AA355" s="213"/>
      <c r="AB355" s="213"/>
      <c r="AC355" s="213"/>
      <c r="AD355" s="213"/>
      <c r="AE355" s="213"/>
      <c r="AF355" s="213"/>
      <c r="AG355" s="213" t="s">
        <v>152</v>
      </c>
      <c r="AH355" s="213">
        <v>0</v>
      </c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20"/>
      <c r="B356" s="221"/>
      <c r="C356" s="254" t="s">
        <v>202</v>
      </c>
      <c r="D356" s="223"/>
      <c r="E356" s="224"/>
      <c r="F356" s="222"/>
      <c r="G356" s="222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3"/>
      <c r="Z356" s="213"/>
      <c r="AA356" s="213"/>
      <c r="AB356" s="213"/>
      <c r="AC356" s="213"/>
      <c r="AD356" s="213"/>
      <c r="AE356" s="213"/>
      <c r="AF356" s="213"/>
      <c r="AG356" s="213" t="s">
        <v>152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1" x14ac:dyDescent="0.2">
      <c r="A357" s="220"/>
      <c r="B357" s="221"/>
      <c r="C357" s="254" t="s">
        <v>448</v>
      </c>
      <c r="D357" s="223"/>
      <c r="E357" s="224">
        <v>3.915</v>
      </c>
      <c r="F357" s="222"/>
      <c r="G357" s="222"/>
      <c r="H357" s="222"/>
      <c r="I357" s="222"/>
      <c r="J357" s="222"/>
      <c r="K357" s="222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13"/>
      <c r="Z357" s="213"/>
      <c r="AA357" s="213"/>
      <c r="AB357" s="213"/>
      <c r="AC357" s="213"/>
      <c r="AD357" s="213"/>
      <c r="AE357" s="213"/>
      <c r="AF357" s="213"/>
      <c r="AG357" s="213" t="s">
        <v>152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">
      <c r="A358" s="220"/>
      <c r="B358" s="221"/>
      <c r="C358" s="254" t="s">
        <v>449</v>
      </c>
      <c r="D358" s="223"/>
      <c r="E358" s="224">
        <v>5.7080000000000002</v>
      </c>
      <c r="F358" s="222"/>
      <c r="G358" s="222"/>
      <c r="H358" s="222"/>
      <c r="I358" s="222"/>
      <c r="J358" s="222"/>
      <c r="K358" s="222"/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13"/>
      <c r="Z358" s="213"/>
      <c r="AA358" s="213"/>
      <c r="AB358" s="213"/>
      <c r="AC358" s="213"/>
      <c r="AD358" s="213"/>
      <c r="AE358" s="213"/>
      <c r="AF358" s="213"/>
      <c r="AG358" s="213" t="s">
        <v>152</v>
      </c>
      <c r="AH358" s="213">
        <v>0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1" x14ac:dyDescent="0.2">
      <c r="A359" s="220"/>
      <c r="B359" s="221"/>
      <c r="C359" s="254" t="s">
        <v>450</v>
      </c>
      <c r="D359" s="223"/>
      <c r="E359" s="224">
        <v>5.6760000000000002</v>
      </c>
      <c r="F359" s="222"/>
      <c r="G359" s="222"/>
      <c r="H359" s="222"/>
      <c r="I359" s="222"/>
      <c r="J359" s="222"/>
      <c r="K359" s="222"/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13"/>
      <c r="Z359" s="213"/>
      <c r="AA359" s="213"/>
      <c r="AB359" s="213"/>
      <c r="AC359" s="213"/>
      <c r="AD359" s="213"/>
      <c r="AE359" s="213"/>
      <c r="AF359" s="213"/>
      <c r="AG359" s="213" t="s">
        <v>152</v>
      </c>
      <c r="AH359" s="213">
        <v>0</v>
      </c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20"/>
      <c r="B360" s="221"/>
      <c r="C360" s="254" t="s">
        <v>451</v>
      </c>
      <c r="D360" s="223"/>
      <c r="E360" s="224">
        <v>3.6</v>
      </c>
      <c r="F360" s="222"/>
      <c r="G360" s="222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3"/>
      <c r="Z360" s="213"/>
      <c r="AA360" s="213"/>
      <c r="AB360" s="213"/>
      <c r="AC360" s="213"/>
      <c r="AD360" s="213"/>
      <c r="AE360" s="213"/>
      <c r="AF360" s="213"/>
      <c r="AG360" s="213" t="s">
        <v>152</v>
      </c>
      <c r="AH360" s="213">
        <v>0</v>
      </c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">
      <c r="A361" s="220"/>
      <c r="B361" s="221"/>
      <c r="C361" s="254" t="s">
        <v>155</v>
      </c>
      <c r="D361" s="223"/>
      <c r="E361" s="224"/>
      <c r="F361" s="222"/>
      <c r="G361" s="222"/>
      <c r="H361" s="222"/>
      <c r="I361" s="222"/>
      <c r="J361" s="222"/>
      <c r="K361" s="222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13"/>
      <c r="Z361" s="213"/>
      <c r="AA361" s="213"/>
      <c r="AB361" s="213"/>
      <c r="AC361" s="213"/>
      <c r="AD361" s="213"/>
      <c r="AE361" s="213"/>
      <c r="AF361" s="213"/>
      <c r="AG361" s="213" t="s">
        <v>152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">
      <c r="A362" s="220"/>
      <c r="B362" s="221"/>
      <c r="C362" s="254" t="s">
        <v>410</v>
      </c>
      <c r="D362" s="223"/>
      <c r="E362" s="224">
        <v>-0.9</v>
      </c>
      <c r="F362" s="222"/>
      <c r="G362" s="222"/>
      <c r="H362" s="222"/>
      <c r="I362" s="222"/>
      <c r="J362" s="222"/>
      <c r="K362" s="222"/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13"/>
      <c r="Z362" s="213"/>
      <c r="AA362" s="213"/>
      <c r="AB362" s="213"/>
      <c r="AC362" s="213"/>
      <c r="AD362" s="213"/>
      <c r="AE362" s="213"/>
      <c r="AF362" s="213"/>
      <c r="AG362" s="213" t="s">
        <v>152</v>
      </c>
      <c r="AH362" s="213">
        <v>0</v>
      </c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">
      <c r="A363" s="232">
        <v>67</v>
      </c>
      <c r="B363" s="233" t="s">
        <v>452</v>
      </c>
      <c r="C363" s="252" t="s">
        <v>453</v>
      </c>
      <c r="D363" s="234" t="s">
        <v>159</v>
      </c>
      <c r="E363" s="235">
        <v>17.998999999999999</v>
      </c>
      <c r="F363" s="236"/>
      <c r="G363" s="237">
        <f>ROUND(E363*F363,2)</f>
        <v>0</v>
      </c>
      <c r="H363" s="236"/>
      <c r="I363" s="237">
        <f>ROUND(E363*H363,2)</f>
        <v>0</v>
      </c>
      <c r="J363" s="236"/>
      <c r="K363" s="237">
        <f>ROUND(E363*J363,2)</f>
        <v>0</v>
      </c>
      <c r="L363" s="237">
        <v>15</v>
      </c>
      <c r="M363" s="237">
        <f>G363*(1+L363/100)</f>
        <v>0</v>
      </c>
      <c r="N363" s="237">
        <v>0</v>
      </c>
      <c r="O363" s="237">
        <f>ROUND(E363*N363,2)</f>
        <v>0</v>
      </c>
      <c r="P363" s="237">
        <v>0</v>
      </c>
      <c r="Q363" s="237">
        <f>ROUND(E363*P363,2)</f>
        <v>0</v>
      </c>
      <c r="R363" s="237" t="s">
        <v>445</v>
      </c>
      <c r="S363" s="237" t="s">
        <v>146</v>
      </c>
      <c r="T363" s="238" t="s">
        <v>146</v>
      </c>
      <c r="U363" s="222">
        <v>0.15</v>
      </c>
      <c r="V363" s="222">
        <f>ROUND(E363*U363,2)</f>
        <v>2.7</v>
      </c>
      <c r="W363" s="222"/>
      <c r="X363" s="222" t="s">
        <v>147</v>
      </c>
      <c r="Y363" s="213"/>
      <c r="Z363" s="213"/>
      <c r="AA363" s="213"/>
      <c r="AB363" s="213"/>
      <c r="AC363" s="213"/>
      <c r="AD363" s="213"/>
      <c r="AE363" s="213"/>
      <c r="AF363" s="213"/>
      <c r="AG363" s="213" t="s">
        <v>148</v>
      </c>
      <c r="AH363" s="213"/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20"/>
      <c r="B364" s="221"/>
      <c r="C364" s="253" t="s">
        <v>446</v>
      </c>
      <c r="D364" s="240"/>
      <c r="E364" s="240"/>
      <c r="F364" s="240"/>
      <c r="G364" s="240"/>
      <c r="H364" s="222"/>
      <c r="I364" s="222"/>
      <c r="J364" s="222"/>
      <c r="K364" s="222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13"/>
      <c r="Z364" s="213"/>
      <c r="AA364" s="213"/>
      <c r="AB364" s="213"/>
      <c r="AC364" s="213"/>
      <c r="AD364" s="213"/>
      <c r="AE364" s="213"/>
      <c r="AF364" s="213"/>
      <c r="AG364" s="213" t="s">
        <v>150</v>
      </c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">
      <c r="A365" s="220"/>
      <c r="B365" s="221"/>
      <c r="C365" s="256" t="s">
        <v>454</v>
      </c>
      <c r="D365" s="242"/>
      <c r="E365" s="242"/>
      <c r="F365" s="242"/>
      <c r="G365" s="242"/>
      <c r="H365" s="222"/>
      <c r="I365" s="222"/>
      <c r="J365" s="222"/>
      <c r="K365" s="222"/>
      <c r="L365" s="222"/>
      <c r="M365" s="222"/>
      <c r="N365" s="222"/>
      <c r="O365" s="222"/>
      <c r="P365" s="222"/>
      <c r="Q365" s="222"/>
      <c r="R365" s="222"/>
      <c r="S365" s="222"/>
      <c r="T365" s="222"/>
      <c r="U365" s="222"/>
      <c r="V365" s="222"/>
      <c r="W365" s="222"/>
      <c r="X365" s="222"/>
      <c r="Y365" s="213"/>
      <c r="Z365" s="213"/>
      <c r="AA365" s="213"/>
      <c r="AB365" s="213"/>
      <c r="AC365" s="213"/>
      <c r="AD365" s="213"/>
      <c r="AE365" s="213"/>
      <c r="AF365" s="213"/>
      <c r="AG365" s="213" t="s">
        <v>178</v>
      </c>
      <c r="AH365" s="213"/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20"/>
      <c r="B366" s="221"/>
      <c r="C366" s="254" t="s">
        <v>447</v>
      </c>
      <c r="D366" s="223"/>
      <c r="E366" s="224"/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13"/>
      <c r="Z366" s="213"/>
      <c r="AA366" s="213"/>
      <c r="AB366" s="213"/>
      <c r="AC366" s="213"/>
      <c r="AD366" s="213"/>
      <c r="AE366" s="213"/>
      <c r="AF366" s="213"/>
      <c r="AG366" s="213" t="s">
        <v>152</v>
      </c>
      <c r="AH366" s="213">
        <v>0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20"/>
      <c r="B367" s="221"/>
      <c r="C367" s="254" t="s">
        <v>202</v>
      </c>
      <c r="D367" s="223"/>
      <c r="E367" s="224"/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3"/>
      <c r="Z367" s="213"/>
      <c r="AA367" s="213"/>
      <c r="AB367" s="213"/>
      <c r="AC367" s="213"/>
      <c r="AD367" s="213"/>
      <c r="AE367" s="213"/>
      <c r="AF367" s="213"/>
      <c r="AG367" s="213" t="s">
        <v>152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20"/>
      <c r="B368" s="221"/>
      <c r="C368" s="254" t="s">
        <v>448</v>
      </c>
      <c r="D368" s="223"/>
      <c r="E368" s="224">
        <v>3.915</v>
      </c>
      <c r="F368" s="222"/>
      <c r="G368" s="222"/>
      <c r="H368" s="222"/>
      <c r="I368" s="222"/>
      <c r="J368" s="222"/>
      <c r="K368" s="222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13"/>
      <c r="Z368" s="213"/>
      <c r="AA368" s="213"/>
      <c r="AB368" s="213"/>
      <c r="AC368" s="213"/>
      <c r="AD368" s="213"/>
      <c r="AE368" s="213"/>
      <c r="AF368" s="213"/>
      <c r="AG368" s="213" t="s">
        <v>152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">
      <c r="A369" s="220"/>
      <c r="B369" s="221"/>
      <c r="C369" s="254" t="s">
        <v>449</v>
      </c>
      <c r="D369" s="223"/>
      <c r="E369" s="224">
        <v>5.7080000000000002</v>
      </c>
      <c r="F369" s="222"/>
      <c r="G369" s="222"/>
      <c r="H369" s="222"/>
      <c r="I369" s="222"/>
      <c r="J369" s="222"/>
      <c r="K369" s="222"/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13"/>
      <c r="Z369" s="213"/>
      <c r="AA369" s="213"/>
      <c r="AB369" s="213"/>
      <c r="AC369" s="213"/>
      <c r="AD369" s="213"/>
      <c r="AE369" s="213"/>
      <c r="AF369" s="213"/>
      <c r="AG369" s="213" t="s">
        <v>152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20"/>
      <c r="B370" s="221"/>
      <c r="C370" s="254" t="s">
        <v>450</v>
      </c>
      <c r="D370" s="223"/>
      <c r="E370" s="224">
        <v>5.6760000000000002</v>
      </c>
      <c r="F370" s="222"/>
      <c r="G370" s="222"/>
      <c r="H370" s="222"/>
      <c r="I370" s="222"/>
      <c r="J370" s="222"/>
      <c r="K370" s="222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13"/>
      <c r="Z370" s="213"/>
      <c r="AA370" s="213"/>
      <c r="AB370" s="213"/>
      <c r="AC370" s="213"/>
      <c r="AD370" s="213"/>
      <c r="AE370" s="213"/>
      <c r="AF370" s="213"/>
      <c r="AG370" s="213" t="s">
        <v>152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">
      <c r="A371" s="220"/>
      <c r="B371" s="221"/>
      <c r="C371" s="254" t="s">
        <v>451</v>
      </c>
      <c r="D371" s="223"/>
      <c r="E371" s="224">
        <v>3.6</v>
      </c>
      <c r="F371" s="222"/>
      <c r="G371" s="222"/>
      <c r="H371" s="222"/>
      <c r="I371" s="222"/>
      <c r="J371" s="222"/>
      <c r="K371" s="222"/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13"/>
      <c r="Z371" s="213"/>
      <c r="AA371" s="213"/>
      <c r="AB371" s="213"/>
      <c r="AC371" s="213"/>
      <c r="AD371" s="213"/>
      <c r="AE371" s="213"/>
      <c r="AF371" s="213"/>
      <c r="AG371" s="213" t="s">
        <v>152</v>
      </c>
      <c r="AH371" s="213">
        <v>0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20"/>
      <c r="B372" s="221"/>
      <c r="C372" s="254" t="s">
        <v>155</v>
      </c>
      <c r="D372" s="223"/>
      <c r="E372" s="224"/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13"/>
      <c r="Z372" s="213"/>
      <c r="AA372" s="213"/>
      <c r="AB372" s="213"/>
      <c r="AC372" s="213"/>
      <c r="AD372" s="213"/>
      <c r="AE372" s="213"/>
      <c r="AF372" s="213"/>
      <c r="AG372" s="213" t="s">
        <v>152</v>
      </c>
      <c r="AH372" s="213">
        <v>0</v>
      </c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20"/>
      <c r="B373" s="221"/>
      <c r="C373" s="254" t="s">
        <v>410</v>
      </c>
      <c r="D373" s="223"/>
      <c r="E373" s="224">
        <v>-0.9</v>
      </c>
      <c r="F373" s="222"/>
      <c r="G373" s="222"/>
      <c r="H373" s="222"/>
      <c r="I373" s="222"/>
      <c r="J373" s="222"/>
      <c r="K373" s="222"/>
      <c r="L373" s="222"/>
      <c r="M373" s="222"/>
      <c r="N373" s="222"/>
      <c r="O373" s="222"/>
      <c r="P373" s="222"/>
      <c r="Q373" s="222"/>
      <c r="R373" s="222"/>
      <c r="S373" s="222"/>
      <c r="T373" s="222"/>
      <c r="U373" s="222"/>
      <c r="V373" s="222"/>
      <c r="W373" s="222"/>
      <c r="X373" s="222"/>
      <c r="Y373" s="213"/>
      <c r="Z373" s="213"/>
      <c r="AA373" s="213"/>
      <c r="AB373" s="213"/>
      <c r="AC373" s="213"/>
      <c r="AD373" s="213"/>
      <c r="AE373" s="213"/>
      <c r="AF373" s="213"/>
      <c r="AG373" s="213" t="s">
        <v>152</v>
      </c>
      <c r="AH373" s="213">
        <v>0</v>
      </c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">
      <c r="A374" s="232">
        <v>68</v>
      </c>
      <c r="B374" s="233" t="s">
        <v>455</v>
      </c>
      <c r="C374" s="252" t="s">
        <v>456</v>
      </c>
      <c r="D374" s="234" t="s">
        <v>159</v>
      </c>
      <c r="E374" s="235">
        <v>33.290999999999997</v>
      </c>
      <c r="F374" s="236"/>
      <c r="G374" s="237">
        <f>ROUND(E374*F374,2)</f>
        <v>0</v>
      </c>
      <c r="H374" s="236"/>
      <c r="I374" s="237">
        <f>ROUND(E374*H374,2)</f>
        <v>0</v>
      </c>
      <c r="J374" s="236"/>
      <c r="K374" s="237">
        <f>ROUND(E374*J374,2)</f>
        <v>0</v>
      </c>
      <c r="L374" s="237">
        <v>15</v>
      </c>
      <c r="M374" s="237">
        <f>G374*(1+L374/100)</f>
        <v>0</v>
      </c>
      <c r="N374" s="237">
        <v>0</v>
      </c>
      <c r="O374" s="237">
        <f>ROUND(E374*N374,2)</f>
        <v>0</v>
      </c>
      <c r="P374" s="237">
        <v>1E-3</v>
      </c>
      <c r="Q374" s="237">
        <f>ROUND(E374*P374,2)</f>
        <v>0.03</v>
      </c>
      <c r="R374" s="237" t="s">
        <v>445</v>
      </c>
      <c r="S374" s="237" t="s">
        <v>146</v>
      </c>
      <c r="T374" s="238" t="s">
        <v>146</v>
      </c>
      <c r="U374" s="222">
        <v>0.03</v>
      </c>
      <c r="V374" s="222">
        <f>ROUND(E374*U374,2)</f>
        <v>1</v>
      </c>
      <c r="W374" s="222"/>
      <c r="X374" s="222" t="s">
        <v>147</v>
      </c>
      <c r="Y374" s="213"/>
      <c r="Z374" s="213"/>
      <c r="AA374" s="213"/>
      <c r="AB374" s="213"/>
      <c r="AC374" s="213"/>
      <c r="AD374" s="213"/>
      <c r="AE374" s="213"/>
      <c r="AF374" s="213"/>
      <c r="AG374" s="213" t="s">
        <v>148</v>
      </c>
      <c r="AH374" s="213"/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20"/>
      <c r="B375" s="221"/>
      <c r="C375" s="254" t="s">
        <v>457</v>
      </c>
      <c r="D375" s="223"/>
      <c r="E375" s="224"/>
      <c r="F375" s="222"/>
      <c r="G375" s="222"/>
      <c r="H375" s="222"/>
      <c r="I375" s="222"/>
      <c r="J375" s="222"/>
      <c r="K375" s="222"/>
      <c r="L375" s="222"/>
      <c r="M375" s="222"/>
      <c r="N375" s="222"/>
      <c r="O375" s="222"/>
      <c r="P375" s="222"/>
      <c r="Q375" s="222"/>
      <c r="R375" s="222"/>
      <c r="S375" s="222"/>
      <c r="T375" s="222"/>
      <c r="U375" s="222"/>
      <c r="V375" s="222"/>
      <c r="W375" s="222"/>
      <c r="X375" s="222"/>
      <c r="Y375" s="213"/>
      <c r="Z375" s="213"/>
      <c r="AA375" s="213"/>
      <c r="AB375" s="213"/>
      <c r="AC375" s="213"/>
      <c r="AD375" s="213"/>
      <c r="AE375" s="213"/>
      <c r="AF375" s="213"/>
      <c r="AG375" s="213" t="s">
        <v>152</v>
      </c>
      <c r="AH375" s="213">
        <v>0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20"/>
      <c r="B376" s="221"/>
      <c r="C376" s="254" t="s">
        <v>165</v>
      </c>
      <c r="D376" s="223"/>
      <c r="E376" s="224"/>
      <c r="F376" s="222"/>
      <c r="G376" s="222"/>
      <c r="H376" s="222"/>
      <c r="I376" s="222"/>
      <c r="J376" s="222"/>
      <c r="K376" s="222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13"/>
      <c r="Z376" s="213"/>
      <c r="AA376" s="213"/>
      <c r="AB376" s="213"/>
      <c r="AC376" s="213"/>
      <c r="AD376" s="213"/>
      <c r="AE376" s="213"/>
      <c r="AF376" s="213"/>
      <c r="AG376" s="213" t="s">
        <v>152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20"/>
      <c r="B377" s="221"/>
      <c r="C377" s="254" t="s">
        <v>408</v>
      </c>
      <c r="D377" s="223"/>
      <c r="E377" s="224">
        <v>5.64</v>
      </c>
      <c r="F377" s="222"/>
      <c r="G377" s="222"/>
      <c r="H377" s="222"/>
      <c r="I377" s="222"/>
      <c r="J377" s="222"/>
      <c r="K377" s="222"/>
      <c r="L377" s="222"/>
      <c r="M377" s="222"/>
      <c r="N377" s="222"/>
      <c r="O377" s="222"/>
      <c r="P377" s="222"/>
      <c r="Q377" s="222"/>
      <c r="R377" s="222"/>
      <c r="S377" s="222"/>
      <c r="T377" s="222"/>
      <c r="U377" s="222"/>
      <c r="V377" s="222"/>
      <c r="W377" s="222"/>
      <c r="X377" s="222"/>
      <c r="Y377" s="213"/>
      <c r="Z377" s="213"/>
      <c r="AA377" s="213"/>
      <c r="AB377" s="213"/>
      <c r="AC377" s="213"/>
      <c r="AD377" s="213"/>
      <c r="AE377" s="213"/>
      <c r="AF377" s="213"/>
      <c r="AG377" s="213" t="s">
        <v>152</v>
      </c>
      <c r="AH377" s="213">
        <v>0</v>
      </c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20"/>
      <c r="B378" s="221"/>
      <c r="C378" s="254" t="s">
        <v>409</v>
      </c>
      <c r="D378" s="223"/>
      <c r="E378" s="224">
        <v>11.352</v>
      </c>
      <c r="F378" s="222"/>
      <c r="G378" s="222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3"/>
      <c r="Z378" s="213"/>
      <c r="AA378" s="213"/>
      <c r="AB378" s="213"/>
      <c r="AC378" s="213"/>
      <c r="AD378" s="213"/>
      <c r="AE378" s="213"/>
      <c r="AF378" s="213"/>
      <c r="AG378" s="213" t="s">
        <v>152</v>
      </c>
      <c r="AH378" s="213">
        <v>0</v>
      </c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20"/>
      <c r="B379" s="221"/>
      <c r="C379" s="254" t="s">
        <v>155</v>
      </c>
      <c r="D379" s="223"/>
      <c r="E379" s="224"/>
      <c r="F379" s="222"/>
      <c r="G379" s="222"/>
      <c r="H379" s="222"/>
      <c r="I379" s="222"/>
      <c r="J379" s="222"/>
      <c r="K379" s="222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13"/>
      <c r="Z379" s="213"/>
      <c r="AA379" s="213"/>
      <c r="AB379" s="213"/>
      <c r="AC379" s="213"/>
      <c r="AD379" s="213"/>
      <c r="AE379" s="213"/>
      <c r="AF379" s="213"/>
      <c r="AG379" s="213" t="s">
        <v>152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">
      <c r="A380" s="220"/>
      <c r="B380" s="221"/>
      <c r="C380" s="254" t="s">
        <v>410</v>
      </c>
      <c r="D380" s="223"/>
      <c r="E380" s="224">
        <v>-0.9</v>
      </c>
      <c r="F380" s="222"/>
      <c r="G380" s="222"/>
      <c r="H380" s="222"/>
      <c r="I380" s="222"/>
      <c r="J380" s="222"/>
      <c r="K380" s="222"/>
      <c r="L380" s="222"/>
      <c r="M380" s="222"/>
      <c r="N380" s="222"/>
      <c r="O380" s="222"/>
      <c r="P380" s="222"/>
      <c r="Q380" s="222"/>
      <c r="R380" s="222"/>
      <c r="S380" s="222"/>
      <c r="T380" s="222"/>
      <c r="U380" s="222"/>
      <c r="V380" s="222"/>
      <c r="W380" s="222"/>
      <c r="X380" s="222"/>
      <c r="Y380" s="213"/>
      <c r="Z380" s="213"/>
      <c r="AA380" s="213"/>
      <c r="AB380" s="213"/>
      <c r="AC380" s="213"/>
      <c r="AD380" s="213"/>
      <c r="AE380" s="213"/>
      <c r="AF380" s="213"/>
      <c r="AG380" s="213" t="s">
        <v>152</v>
      </c>
      <c r="AH380" s="213">
        <v>0</v>
      </c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">
      <c r="A381" s="220"/>
      <c r="B381" s="221"/>
      <c r="C381" s="254" t="s">
        <v>411</v>
      </c>
      <c r="D381" s="223"/>
      <c r="E381" s="224">
        <v>-0.7</v>
      </c>
      <c r="F381" s="222"/>
      <c r="G381" s="222"/>
      <c r="H381" s="222"/>
      <c r="I381" s="222"/>
      <c r="J381" s="222"/>
      <c r="K381" s="222"/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13"/>
      <c r="Z381" s="213"/>
      <c r="AA381" s="213"/>
      <c r="AB381" s="213"/>
      <c r="AC381" s="213"/>
      <c r="AD381" s="213"/>
      <c r="AE381" s="213"/>
      <c r="AF381" s="213"/>
      <c r="AG381" s="213" t="s">
        <v>152</v>
      </c>
      <c r="AH381" s="213">
        <v>0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">
      <c r="A382" s="220"/>
      <c r="B382" s="221"/>
      <c r="C382" s="254" t="s">
        <v>458</v>
      </c>
      <c r="D382" s="223"/>
      <c r="E382" s="224">
        <v>-0.1</v>
      </c>
      <c r="F382" s="222"/>
      <c r="G382" s="222"/>
      <c r="H382" s="222"/>
      <c r="I382" s="222"/>
      <c r="J382" s="222"/>
      <c r="K382" s="222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13"/>
      <c r="Z382" s="213"/>
      <c r="AA382" s="213"/>
      <c r="AB382" s="213"/>
      <c r="AC382" s="213"/>
      <c r="AD382" s="213"/>
      <c r="AE382" s="213"/>
      <c r="AF382" s="213"/>
      <c r="AG382" s="213" t="s">
        <v>152</v>
      </c>
      <c r="AH382" s="213">
        <v>0</v>
      </c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20"/>
      <c r="B383" s="221"/>
      <c r="C383" s="254" t="s">
        <v>202</v>
      </c>
      <c r="D383" s="223"/>
      <c r="E383" s="224"/>
      <c r="F383" s="222"/>
      <c r="G383" s="222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3"/>
      <c r="Z383" s="213"/>
      <c r="AA383" s="213"/>
      <c r="AB383" s="213"/>
      <c r="AC383" s="213"/>
      <c r="AD383" s="213"/>
      <c r="AE383" s="213"/>
      <c r="AF383" s="213"/>
      <c r="AG383" s="213" t="s">
        <v>152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20"/>
      <c r="B384" s="221"/>
      <c r="C384" s="254" t="s">
        <v>448</v>
      </c>
      <c r="D384" s="223"/>
      <c r="E384" s="224">
        <v>3.915</v>
      </c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13"/>
      <c r="Z384" s="213"/>
      <c r="AA384" s="213"/>
      <c r="AB384" s="213"/>
      <c r="AC384" s="213"/>
      <c r="AD384" s="213"/>
      <c r="AE384" s="213"/>
      <c r="AF384" s="213"/>
      <c r="AG384" s="213" t="s">
        <v>152</v>
      </c>
      <c r="AH384" s="213">
        <v>0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1" x14ac:dyDescent="0.2">
      <c r="A385" s="220"/>
      <c r="B385" s="221"/>
      <c r="C385" s="254" t="s">
        <v>449</v>
      </c>
      <c r="D385" s="223"/>
      <c r="E385" s="224">
        <v>5.7080000000000002</v>
      </c>
      <c r="F385" s="222"/>
      <c r="G385" s="222"/>
      <c r="H385" s="222"/>
      <c r="I385" s="222"/>
      <c r="J385" s="222"/>
      <c r="K385" s="222"/>
      <c r="L385" s="222"/>
      <c r="M385" s="222"/>
      <c r="N385" s="222"/>
      <c r="O385" s="222"/>
      <c r="P385" s="222"/>
      <c r="Q385" s="222"/>
      <c r="R385" s="222"/>
      <c r="S385" s="222"/>
      <c r="T385" s="222"/>
      <c r="U385" s="222"/>
      <c r="V385" s="222"/>
      <c r="W385" s="222"/>
      <c r="X385" s="222"/>
      <c r="Y385" s="213"/>
      <c r="Z385" s="213"/>
      <c r="AA385" s="213"/>
      <c r="AB385" s="213"/>
      <c r="AC385" s="213"/>
      <c r="AD385" s="213"/>
      <c r="AE385" s="213"/>
      <c r="AF385" s="213"/>
      <c r="AG385" s="213" t="s">
        <v>152</v>
      </c>
      <c r="AH385" s="213">
        <v>0</v>
      </c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">
      <c r="A386" s="220"/>
      <c r="B386" s="221"/>
      <c r="C386" s="254" t="s">
        <v>450</v>
      </c>
      <c r="D386" s="223"/>
      <c r="E386" s="224">
        <v>5.6760000000000002</v>
      </c>
      <c r="F386" s="222"/>
      <c r="G386" s="222"/>
      <c r="H386" s="222"/>
      <c r="I386" s="222"/>
      <c r="J386" s="222"/>
      <c r="K386" s="222"/>
      <c r="L386" s="222"/>
      <c r="M386" s="222"/>
      <c r="N386" s="222"/>
      <c r="O386" s="222"/>
      <c r="P386" s="222"/>
      <c r="Q386" s="222"/>
      <c r="R386" s="222"/>
      <c r="S386" s="222"/>
      <c r="T386" s="222"/>
      <c r="U386" s="222"/>
      <c r="V386" s="222"/>
      <c r="W386" s="222"/>
      <c r="X386" s="222"/>
      <c r="Y386" s="213"/>
      <c r="Z386" s="213"/>
      <c r="AA386" s="213"/>
      <c r="AB386" s="213"/>
      <c r="AC386" s="213"/>
      <c r="AD386" s="213"/>
      <c r="AE386" s="213"/>
      <c r="AF386" s="213"/>
      <c r="AG386" s="213" t="s">
        <v>152</v>
      </c>
      <c r="AH386" s="213">
        <v>0</v>
      </c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20"/>
      <c r="B387" s="221"/>
      <c r="C387" s="254" t="s">
        <v>451</v>
      </c>
      <c r="D387" s="223"/>
      <c r="E387" s="224">
        <v>3.6</v>
      </c>
      <c r="F387" s="222"/>
      <c r="G387" s="222"/>
      <c r="H387" s="222"/>
      <c r="I387" s="222"/>
      <c r="J387" s="222"/>
      <c r="K387" s="222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13"/>
      <c r="Z387" s="213"/>
      <c r="AA387" s="213"/>
      <c r="AB387" s="213"/>
      <c r="AC387" s="213"/>
      <c r="AD387" s="213"/>
      <c r="AE387" s="213"/>
      <c r="AF387" s="213"/>
      <c r="AG387" s="213" t="s">
        <v>152</v>
      </c>
      <c r="AH387" s="213">
        <v>0</v>
      </c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">
      <c r="A388" s="220"/>
      <c r="B388" s="221"/>
      <c r="C388" s="254" t="s">
        <v>155</v>
      </c>
      <c r="D388" s="223"/>
      <c r="E388" s="224"/>
      <c r="F388" s="222"/>
      <c r="G388" s="222"/>
      <c r="H388" s="222"/>
      <c r="I388" s="222"/>
      <c r="J388" s="222"/>
      <c r="K388" s="222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13"/>
      <c r="Z388" s="213"/>
      <c r="AA388" s="213"/>
      <c r="AB388" s="213"/>
      <c r="AC388" s="213"/>
      <c r="AD388" s="213"/>
      <c r="AE388" s="213"/>
      <c r="AF388" s="213"/>
      <c r="AG388" s="213" t="s">
        <v>152</v>
      </c>
      <c r="AH388" s="213">
        <v>0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">
      <c r="A389" s="220"/>
      <c r="B389" s="221"/>
      <c r="C389" s="254" t="s">
        <v>410</v>
      </c>
      <c r="D389" s="223"/>
      <c r="E389" s="224">
        <v>-0.9</v>
      </c>
      <c r="F389" s="222"/>
      <c r="G389" s="222"/>
      <c r="H389" s="222"/>
      <c r="I389" s="222"/>
      <c r="J389" s="222"/>
      <c r="K389" s="222"/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13"/>
      <c r="Z389" s="213"/>
      <c r="AA389" s="213"/>
      <c r="AB389" s="213"/>
      <c r="AC389" s="213"/>
      <c r="AD389" s="213"/>
      <c r="AE389" s="213"/>
      <c r="AF389" s="213"/>
      <c r="AG389" s="213" t="s">
        <v>152</v>
      </c>
      <c r="AH389" s="213">
        <v>0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1" x14ac:dyDescent="0.2">
      <c r="A390" s="232">
        <v>69</v>
      </c>
      <c r="B390" s="233" t="s">
        <v>459</v>
      </c>
      <c r="C390" s="252" t="s">
        <v>460</v>
      </c>
      <c r="D390" s="234" t="s">
        <v>144</v>
      </c>
      <c r="E390" s="235">
        <v>21.4</v>
      </c>
      <c r="F390" s="236"/>
      <c r="G390" s="237">
        <f>ROUND(E390*F390,2)</f>
        <v>0</v>
      </c>
      <c r="H390" s="236"/>
      <c r="I390" s="237">
        <f>ROUND(E390*H390,2)</f>
        <v>0</v>
      </c>
      <c r="J390" s="236"/>
      <c r="K390" s="237">
        <f>ROUND(E390*J390,2)</f>
        <v>0</v>
      </c>
      <c r="L390" s="237">
        <v>15</v>
      </c>
      <c r="M390" s="237">
        <f>G390*(1+L390/100)</f>
        <v>0</v>
      </c>
      <c r="N390" s="237">
        <v>1.0000000000000001E-5</v>
      </c>
      <c r="O390" s="237">
        <f>ROUND(E390*N390,2)</f>
        <v>0</v>
      </c>
      <c r="P390" s="237">
        <v>0</v>
      </c>
      <c r="Q390" s="237">
        <f>ROUND(E390*P390,2)</f>
        <v>0</v>
      </c>
      <c r="R390" s="237" t="s">
        <v>445</v>
      </c>
      <c r="S390" s="237" t="s">
        <v>146</v>
      </c>
      <c r="T390" s="238" t="s">
        <v>146</v>
      </c>
      <c r="U390" s="222">
        <v>0.34</v>
      </c>
      <c r="V390" s="222">
        <f>ROUND(E390*U390,2)</f>
        <v>7.28</v>
      </c>
      <c r="W390" s="222"/>
      <c r="X390" s="222" t="s">
        <v>147</v>
      </c>
      <c r="Y390" s="213"/>
      <c r="Z390" s="213"/>
      <c r="AA390" s="213"/>
      <c r="AB390" s="213"/>
      <c r="AC390" s="213"/>
      <c r="AD390" s="213"/>
      <c r="AE390" s="213"/>
      <c r="AF390" s="213"/>
      <c r="AG390" s="213" t="s">
        <v>148</v>
      </c>
      <c r="AH390" s="213"/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">
      <c r="A391" s="220"/>
      <c r="B391" s="221"/>
      <c r="C391" s="254" t="s">
        <v>461</v>
      </c>
      <c r="D391" s="223"/>
      <c r="E391" s="224"/>
      <c r="F391" s="222"/>
      <c r="G391" s="222"/>
      <c r="H391" s="222"/>
      <c r="I391" s="222"/>
      <c r="J391" s="222"/>
      <c r="K391" s="222"/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13"/>
      <c r="Z391" s="213"/>
      <c r="AA391" s="213"/>
      <c r="AB391" s="213"/>
      <c r="AC391" s="213"/>
      <c r="AD391" s="213"/>
      <c r="AE391" s="213"/>
      <c r="AF391" s="213"/>
      <c r="AG391" s="213" t="s">
        <v>152</v>
      </c>
      <c r="AH391" s="213">
        <v>0</v>
      </c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">
      <c r="A392" s="220"/>
      <c r="B392" s="221"/>
      <c r="C392" s="254" t="s">
        <v>202</v>
      </c>
      <c r="D392" s="223"/>
      <c r="E392" s="224"/>
      <c r="F392" s="222"/>
      <c r="G392" s="222"/>
      <c r="H392" s="222"/>
      <c r="I392" s="222"/>
      <c r="J392" s="222"/>
      <c r="K392" s="222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13"/>
      <c r="Z392" s="213"/>
      <c r="AA392" s="213"/>
      <c r="AB392" s="213"/>
      <c r="AC392" s="213"/>
      <c r="AD392" s="213"/>
      <c r="AE392" s="213"/>
      <c r="AF392" s="213"/>
      <c r="AG392" s="213" t="s">
        <v>152</v>
      </c>
      <c r="AH392" s="213">
        <v>0</v>
      </c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">
      <c r="A393" s="220"/>
      <c r="B393" s="221"/>
      <c r="C393" s="254" t="s">
        <v>462</v>
      </c>
      <c r="D393" s="223"/>
      <c r="E393" s="224">
        <v>21.4</v>
      </c>
      <c r="F393" s="222"/>
      <c r="G393" s="222"/>
      <c r="H393" s="222"/>
      <c r="I393" s="222"/>
      <c r="J393" s="222"/>
      <c r="K393" s="222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13"/>
      <c r="Z393" s="213"/>
      <c r="AA393" s="213"/>
      <c r="AB393" s="213"/>
      <c r="AC393" s="213"/>
      <c r="AD393" s="213"/>
      <c r="AE393" s="213"/>
      <c r="AF393" s="213"/>
      <c r="AG393" s="213" t="s">
        <v>152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ht="22.5" outlineLevel="1" x14ac:dyDescent="0.2">
      <c r="A394" s="232">
        <v>70</v>
      </c>
      <c r="B394" s="233" t="s">
        <v>463</v>
      </c>
      <c r="C394" s="252" t="s">
        <v>464</v>
      </c>
      <c r="D394" s="234" t="s">
        <v>159</v>
      </c>
      <c r="E394" s="235">
        <v>2.35</v>
      </c>
      <c r="F394" s="236"/>
      <c r="G394" s="237">
        <f>ROUND(E394*F394,2)</f>
        <v>0</v>
      </c>
      <c r="H394" s="236"/>
      <c r="I394" s="237">
        <f>ROUND(E394*H394,2)</f>
        <v>0</v>
      </c>
      <c r="J394" s="236"/>
      <c r="K394" s="237">
        <f>ROUND(E394*J394,2)</f>
        <v>0</v>
      </c>
      <c r="L394" s="237">
        <v>15</v>
      </c>
      <c r="M394" s="237">
        <f>G394*(1+L394/100)</f>
        <v>0</v>
      </c>
      <c r="N394" s="237">
        <v>2.5999999999999998E-4</v>
      </c>
      <c r="O394" s="237">
        <f>ROUND(E394*N394,2)</f>
        <v>0</v>
      </c>
      <c r="P394" s="237">
        <v>0</v>
      </c>
      <c r="Q394" s="237">
        <f>ROUND(E394*P394,2)</f>
        <v>0</v>
      </c>
      <c r="R394" s="237" t="s">
        <v>445</v>
      </c>
      <c r="S394" s="237" t="s">
        <v>146</v>
      </c>
      <c r="T394" s="238" t="s">
        <v>146</v>
      </c>
      <c r="U394" s="222">
        <v>0.15</v>
      </c>
      <c r="V394" s="222">
        <f>ROUND(E394*U394,2)</f>
        <v>0.35</v>
      </c>
      <c r="W394" s="222"/>
      <c r="X394" s="222" t="s">
        <v>147</v>
      </c>
      <c r="Y394" s="213"/>
      <c r="Z394" s="213"/>
      <c r="AA394" s="213"/>
      <c r="AB394" s="213"/>
      <c r="AC394" s="213"/>
      <c r="AD394" s="213"/>
      <c r="AE394" s="213"/>
      <c r="AF394" s="213"/>
      <c r="AG394" s="213" t="s">
        <v>148</v>
      </c>
      <c r="AH394" s="213"/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1" x14ac:dyDescent="0.2">
      <c r="A395" s="220"/>
      <c r="B395" s="221"/>
      <c r="C395" s="254" t="s">
        <v>241</v>
      </c>
      <c r="D395" s="223"/>
      <c r="E395" s="224"/>
      <c r="F395" s="222"/>
      <c r="G395" s="222"/>
      <c r="H395" s="222"/>
      <c r="I395" s="222"/>
      <c r="J395" s="222"/>
      <c r="K395" s="222"/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13"/>
      <c r="Z395" s="213"/>
      <c r="AA395" s="213"/>
      <c r="AB395" s="213"/>
      <c r="AC395" s="213"/>
      <c r="AD395" s="213"/>
      <c r="AE395" s="213"/>
      <c r="AF395" s="213"/>
      <c r="AG395" s="213" t="s">
        <v>152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20"/>
      <c r="B396" s="221"/>
      <c r="C396" s="254" t="s">
        <v>465</v>
      </c>
      <c r="D396" s="223"/>
      <c r="E396" s="224">
        <v>0.9</v>
      </c>
      <c r="F396" s="222"/>
      <c r="G396" s="222"/>
      <c r="H396" s="222"/>
      <c r="I396" s="222"/>
      <c r="J396" s="222"/>
      <c r="K396" s="222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13"/>
      <c r="Z396" s="213"/>
      <c r="AA396" s="213"/>
      <c r="AB396" s="213"/>
      <c r="AC396" s="213"/>
      <c r="AD396" s="213"/>
      <c r="AE396" s="213"/>
      <c r="AF396" s="213"/>
      <c r="AG396" s="213" t="s">
        <v>152</v>
      </c>
      <c r="AH396" s="213">
        <v>0</v>
      </c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20"/>
      <c r="B397" s="221"/>
      <c r="C397" s="254" t="s">
        <v>242</v>
      </c>
      <c r="D397" s="223"/>
      <c r="E397" s="224"/>
      <c r="F397" s="222"/>
      <c r="G397" s="222"/>
      <c r="H397" s="222"/>
      <c r="I397" s="222"/>
      <c r="J397" s="222"/>
      <c r="K397" s="222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13"/>
      <c r="Z397" s="213"/>
      <c r="AA397" s="213"/>
      <c r="AB397" s="213"/>
      <c r="AC397" s="213"/>
      <c r="AD397" s="213"/>
      <c r="AE397" s="213"/>
      <c r="AF397" s="213"/>
      <c r="AG397" s="213" t="s">
        <v>152</v>
      </c>
      <c r="AH397" s="213">
        <v>0</v>
      </c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20"/>
      <c r="B398" s="221"/>
      <c r="C398" s="254" t="s">
        <v>466</v>
      </c>
      <c r="D398" s="223"/>
      <c r="E398" s="224">
        <v>0.75</v>
      </c>
      <c r="F398" s="222"/>
      <c r="G398" s="222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3"/>
      <c r="Z398" s="213"/>
      <c r="AA398" s="213"/>
      <c r="AB398" s="213"/>
      <c r="AC398" s="213"/>
      <c r="AD398" s="213"/>
      <c r="AE398" s="213"/>
      <c r="AF398" s="213"/>
      <c r="AG398" s="213" t="s">
        <v>152</v>
      </c>
      <c r="AH398" s="213">
        <v>0</v>
      </c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20"/>
      <c r="B399" s="221"/>
      <c r="C399" s="254" t="s">
        <v>243</v>
      </c>
      <c r="D399" s="223"/>
      <c r="E399" s="224"/>
      <c r="F399" s="222"/>
      <c r="G399" s="222"/>
      <c r="H399" s="222"/>
      <c r="I399" s="222"/>
      <c r="J399" s="222"/>
      <c r="K399" s="222"/>
      <c r="L399" s="222"/>
      <c r="M399" s="222"/>
      <c r="N399" s="222"/>
      <c r="O399" s="222"/>
      <c r="P399" s="222"/>
      <c r="Q399" s="222"/>
      <c r="R399" s="222"/>
      <c r="S399" s="222"/>
      <c r="T399" s="222"/>
      <c r="U399" s="222"/>
      <c r="V399" s="222"/>
      <c r="W399" s="222"/>
      <c r="X399" s="222"/>
      <c r="Y399" s="213"/>
      <c r="Z399" s="213"/>
      <c r="AA399" s="213"/>
      <c r="AB399" s="213"/>
      <c r="AC399" s="213"/>
      <c r="AD399" s="213"/>
      <c r="AE399" s="213"/>
      <c r="AF399" s="213"/>
      <c r="AG399" s="213" t="s">
        <v>152</v>
      </c>
      <c r="AH399" s="213">
        <v>0</v>
      </c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20"/>
      <c r="B400" s="221"/>
      <c r="C400" s="254" t="s">
        <v>467</v>
      </c>
      <c r="D400" s="223"/>
      <c r="E400" s="224">
        <v>0.7</v>
      </c>
      <c r="F400" s="222"/>
      <c r="G400" s="222"/>
      <c r="H400" s="222"/>
      <c r="I400" s="222"/>
      <c r="J400" s="222"/>
      <c r="K400" s="222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13"/>
      <c r="Z400" s="213"/>
      <c r="AA400" s="213"/>
      <c r="AB400" s="213"/>
      <c r="AC400" s="213"/>
      <c r="AD400" s="213"/>
      <c r="AE400" s="213"/>
      <c r="AF400" s="213"/>
      <c r="AG400" s="213" t="s">
        <v>152</v>
      </c>
      <c r="AH400" s="213">
        <v>0</v>
      </c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32">
        <v>71</v>
      </c>
      <c r="B401" s="233" t="s">
        <v>468</v>
      </c>
      <c r="C401" s="252" t="s">
        <v>469</v>
      </c>
      <c r="D401" s="234" t="s">
        <v>0</v>
      </c>
      <c r="E401" s="235">
        <v>89.759799999999998</v>
      </c>
      <c r="F401" s="236"/>
      <c r="G401" s="237">
        <f>ROUND(E401*F401,2)</f>
        <v>0</v>
      </c>
      <c r="H401" s="236"/>
      <c r="I401" s="237">
        <f>ROUND(E401*H401,2)</f>
        <v>0</v>
      </c>
      <c r="J401" s="236"/>
      <c r="K401" s="237">
        <f>ROUND(E401*J401,2)</f>
        <v>0</v>
      </c>
      <c r="L401" s="237">
        <v>15</v>
      </c>
      <c r="M401" s="237">
        <f>G401*(1+L401/100)</f>
        <v>0</v>
      </c>
      <c r="N401" s="237">
        <v>0</v>
      </c>
      <c r="O401" s="237">
        <f>ROUND(E401*N401,2)</f>
        <v>0</v>
      </c>
      <c r="P401" s="237">
        <v>0</v>
      </c>
      <c r="Q401" s="237">
        <f>ROUND(E401*P401,2)</f>
        <v>0</v>
      </c>
      <c r="R401" s="237" t="s">
        <v>445</v>
      </c>
      <c r="S401" s="237" t="s">
        <v>146</v>
      </c>
      <c r="T401" s="238" t="s">
        <v>146</v>
      </c>
      <c r="U401" s="222">
        <v>0</v>
      </c>
      <c r="V401" s="222">
        <f>ROUND(E401*U401,2)</f>
        <v>0</v>
      </c>
      <c r="W401" s="222"/>
      <c r="X401" s="222" t="s">
        <v>147</v>
      </c>
      <c r="Y401" s="213"/>
      <c r="Z401" s="213"/>
      <c r="AA401" s="213"/>
      <c r="AB401" s="213"/>
      <c r="AC401" s="213"/>
      <c r="AD401" s="213"/>
      <c r="AE401" s="213"/>
      <c r="AF401" s="213"/>
      <c r="AG401" s="213" t="s">
        <v>148</v>
      </c>
      <c r="AH401" s="213"/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20"/>
      <c r="B402" s="221"/>
      <c r="C402" s="253" t="s">
        <v>376</v>
      </c>
      <c r="D402" s="240"/>
      <c r="E402" s="240"/>
      <c r="F402" s="240"/>
      <c r="G402" s="240"/>
      <c r="H402" s="222"/>
      <c r="I402" s="222"/>
      <c r="J402" s="222"/>
      <c r="K402" s="222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13"/>
      <c r="Z402" s="213"/>
      <c r="AA402" s="213"/>
      <c r="AB402" s="213"/>
      <c r="AC402" s="213"/>
      <c r="AD402" s="213"/>
      <c r="AE402" s="213"/>
      <c r="AF402" s="213"/>
      <c r="AG402" s="213" t="s">
        <v>150</v>
      </c>
      <c r="AH402" s="213"/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x14ac:dyDescent="0.2">
      <c r="A403" s="226" t="s">
        <v>140</v>
      </c>
      <c r="B403" s="227" t="s">
        <v>93</v>
      </c>
      <c r="C403" s="251" t="s">
        <v>94</v>
      </c>
      <c r="D403" s="228"/>
      <c r="E403" s="229"/>
      <c r="F403" s="230"/>
      <c r="G403" s="230">
        <f>SUMIF(AG404:AG437,"&lt;&gt;NOR",G404:G437)</f>
        <v>0</v>
      </c>
      <c r="H403" s="230"/>
      <c r="I403" s="230">
        <f>SUM(I404:I437)</f>
        <v>0</v>
      </c>
      <c r="J403" s="230"/>
      <c r="K403" s="230">
        <f>SUM(K404:K437)</f>
        <v>0</v>
      </c>
      <c r="L403" s="230"/>
      <c r="M403" s="230">
        <f>SUM(M404:M437)</f>
        <v>0</v>
      </c>
      <c r="N403" s="230"/>
      <c r="O403" s="230">
        <f>SUM(O404:O437)</f>
        <v>0.16</v>
      </c>
      <c r="P403" s="230"/>
      <c r="Q403" s="230">
        <f>SUM(Q404:Q437)</f>
        <v>0</v>
      </c>
      <c r="R403" s="230"/>
      <c r="S403" s="230"/>
      <c r="T403" s="231"/>
      <c r="U403" s="225"/>
      <c r="V403" s="225">
        <f>SUM(V404:V437)</f>
        <v>9.1999999999999993</v>
      </c>
      <c r="W403" s="225"/>
      <c r="X403" s="225"/>
      <c r="AG403" t="s">
        <v>141</v>
      </c>
    </row>
    <row r="404" spans="1:60" outlineLevel="1" x14ac:dyDescent="0.2">
      <c r="A404" s="232">
        <v>72</v>
      </c>
      <c r="B404" s="233" t="s">
        <v>416</v>
      </c>
      <c r="C404" s="252" t="s">
        <v>417</v>
      </c>
      <c r="D404" s="234" t="s">
        <v>159</v>
      </c>
      <c r="E404" s="235">
        <v>6.5220000000000002</v>
      </c>
      <c r="F404" s="236"/>
      <c r="G404" s="237">
        <f>ROUND(E404*F404,2)</f>
        <v>0</v>
      </c>
      <c r="H404" s="236"/>
      <c r="I404" s="237">
        <f>ROUND(E404*H404,2)</f>
        <v>0</v>
      </c>
      <c r="J404" s="236"/>
      <c r="K404" s="237">
        <f>ROUND(E404*J404,2)</f>
        <v>0</v>
      </c>
      <c r="L404" s="237">
        <v>15</v>
      </c>
      <c r="M404" s="237">
        <f>G404*(1+L404/100)</f>
        <v>0</v>
      </c>
      <c r="N404" s="237">
        <v>4.0000000000000003E-5</v>
      </c>
      <c r="O404" s="237">
        <f>ROUND(E404*N404,2)</f>
        <v>0</v>
      </c>
      <c r="P404" s="237">
        <v>0</v>
      </c>
      <c r="Q404" s="237">
        <f>ROUND(E404*P404,2)</f>
        <v>0</v>
      </c>
      <c r="R404" s="237" t="s">
        <v>400</v>
      </c>
      <c r="S404" s="237" t="s">
        <v>146</v>
      </c>
      <c r="T404" s="238" t="s">
        <v>146</v>
      </c>
      <c r="U404" s="222">
        <v>7.0000000000000007E-2</v>
      </c>
      <c r="V404" s="222">
        <f>ROUND(E404*U404,2)</f>
        <v>0.46</v>
      </c>
      <c r="W404" s="222"/>
      <c r="X404" s="222" t="s">
        <v>147</v>
      </c>
      <c r="Y404" s="213"/>
      <c r="Z404" s="213"/>
      <c r="AA404" s="213"/>
      <c r="AB404" s="213"/>
      <c r="AC404" s="213"/>
      <c r="AD404" s="213"/>
      <c r="AE404" s="213"/>
      <c r="AF404" s="213"/>
      <c r="AG404" s="213" t="s">
        <v>148</v>
      </c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">
      <c r="A405" s="220"/>
      <c r="B405" s="221"/>
      <c r="C405" s="255" t="s">
        <v>418</v>
      </c>
      <c r="D405" s="241"/>
      <c r="E405" s="241"/>
      <c r="F405" s="241"/>
      <c r="G405" s="241"/>
      <c r="H405" s="222"/>
      <c r="I405" s="222"/>
      <c r="J405" s="222"/>
      <c r="K405" s="222"/>
      <c r="L405" s="222"/>
      <c r="M405" s="222"/>
      <c r="N405" s="222"/>
      <c r="O405" s="222"/>
      <c r="P405" s="222"/>
      <c r="Q405" s="222"/>
      <c r="R405" s="222"/>
      <c r="S405" s="222"/>
      <c r="T405" s="222"/>
      <c r="U405" s="222"/>
      <c r="V405" s="222"/>
      <c r="W405" s="222"/>
      <c r="X405" s="222"/>
      <c r="Y405" s="213"/>
      <c r="Z405" s="213"/>
      <c r="AA405" s="213"/>
      <c r="AB405" s="213"/>
      <c r="AC405" s="213"/>
      <c r="AD405" s="213"/>
      <c r="AE405" s="213"/>
      <c r="AF405" s="213"/>
      <c r="AG405" s="213" t="s">
        <v>178</v>
      </c>
      <c r="AH405" s="213"/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20"/>
      <c r="B406" s="221"/>
      <c r="C406" s="254" t="s">
        <v>403</v>
      </c>
      <c r="D406" s="223"/>
      <c r="E406" s="224"/>
      <c r="F406" s="222"/>
      <c r="G406" s="222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3"/>
      <c r="Z406" s="213"/>
      <c r="AA406" s="213"/>
      <c r="AB406" s="213"/>
      <c r="AC406" s="213"/>
      <c r="AD406" s="213"/>
      <c r="AE406" s="213"/>
      <c r="AF406" s="213"/>
      <c r="AG406" s="213" t="s">
        <v>152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">
      <c r="A407" s="220"/>
      <c r="B407" s="221"/>
      <c r="C407" s="254" t="s">
        <v>421</v>
      </c>
      <c r="D407" s="223"/>
      <c r="E407" s="224">
        <v>2.8220000000000001</v>
      </c>
      <c r="F407" s="222"/>
      <c r="G407" s="222"/>
      <c r="H407" s="222"/>
      <c r="I407" s="222"/>
      <c r="J407" s="222"/>
      <c r="K407" s="222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13"/>
      <c r="Z407" s="213"/>
      <c r="AA407" s="213"/>
      <c r="AB407" s="213"/>
      <c r="AC407" s="213"/>
      <c r="AD407" s="213"/>
      <c r="AE407" s="213"/>
      <c r="AF407" s="213"/>
      <c r="AG407" s="213" t="s">
        <v>152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">
      <c r="A408" s="220"/>
      <c r="B408" s="221"/>
      <c r="C408" s="254" t="s">
        <v>422</v>
      </c>
      <c r="D408" s="223"/>
      <c r="E408" s="224">
        <v>4.4000000000000004</v>
      </c>
      <c r="F408" s="222"/>
      <c r="G408" s="222"/>
      <c r="H408" s="222"/>
      <c r="I408" s="222"/>
      <c r="J408" s="222"/>
      <c r="K408" s="222"/>
      <c r="L408" s="222"/>
      <c r="M408" s="222"/>
      <c r="N408" s="222"/>
      <c r="O408" s="222"/>
      <c r="P408" s="222"/>
      <c r="Q408" s="222"/>
      <c r="R408" s="222"/>
      <c r="S408" s="222"/>
      <c r="T408" s="222"/>
      <c r="U408" s="222"/>
      <c r="V408" s="222"/>
      <c r="W408" s="222"/>
      <c r="X408" s="222"/>
      <c r="Y408" s="213"/>
      <c r="Z408" s="213"/>
      <c r="AA408" s="213"/>
      <c r="AB408" s="213"/>
      <c r="AC408" s="213"/>
      <c r="AD408" s="213"/>
      <c r="AE408" s="213"/>
      <c r="AF408" s="213"/>
      <c r="AG408" s="213" t="s">
        <v>152</v>
      </c>
      <c r="AH408" s="213">
        <v>0</v>
      </c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20"/>
      <c r="B409" s="221"/>
      <c r="C409" s="254" t="s">
        <v>155</v>
      </c>
      <c r="D409" s="223"/>
      <c r="E409" s="224"/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3"/>
      <c r="Z409" s="213"/>
      <c r="AA409" s="213"/>
      <c r="AB409" s="213"/>
      <c r="AC409" s="213"/>
      <c r="AD409" s="213"/>
      <c r="AE409" s="213"/>
      <c r="AF409" s="213"/>
      <c r="AG409" s="213" t="s">
        <v>152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20"/>
      <c r="B410" s="221"/>
      <c r="C410" s="254" t="s">
        <v>411</v>
      </c>
      <c r="D410" s="223"/>
      <c r="E410" s="224">
        <v>-0.7</v>
      </c>
      <c r="F410" s="222"/>
      <c r="G410" s="222"/>
      <c r="H410" s="222"/>
      <c r="I410" s="222"/>
      <c r="J410" s="222"/>
      <c r="K410" s="222"/>
      <c r="L410" s="222"/>
      <c r="M410" s="222"/>
      <c r="N410" s="222"/>
      <c r="O410" s="222"/>
      <c r="P410" s="222"/>
      <c r="Q410" s="222"/>
      <c r="R410" s="222"/>
      <c r="S410" s="222"/>
      <c r="T410" s="222"/>
      <c r="U410" s="222"/>
      <c r="V410" s="222"/>
      <c r="W410" s="222"/>
      <c r="X410" s="222"/>
      <c r="Y410" s="213"/>
      <c r="Z410" s="213"/>
      <c r="AA410" s="213"/>
      <c r="AB410" s="213"/>
      <c r="AC410" s="213"/>
      <c r="AD410" s="213"/>
      <c r="AE410" s="213"/>
      <c r="AF410" s="213"/>
      <c r="AG410" s="213" t="s">
        <v>152</v>
      </c>
      <c r="AH410" s="213">
        <v>0</v>
      </c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 x14ac:dyDescent="0.2">
      <c r="A411" s="232">
        <v>73</v>
      </c>
      <c r="B411" s="233" t="s">
        <v>470</v>
      </c>
      <c r="C411" s="252" t="s">
        <v>471</v>
      </c>
      <c r="D411" s="234" t="s">
        <v>144</v>
      </c>
      <c r="E411" s="235">
        <v>6.532</v>
      </c>
      <c r="F411" s="236"/>
      <c r="G411" s="237">
        <f>ROUND(E411*F411,2)</f>
        <v>0</v>
      </c>
      <c r="H411" s="236"/>
      <c r="I411" s="237">
        <f>ROUND(E411*H411,2)</f>
        <v>0</v>
      </c>
      <c r="J411" s="236"/>
      <c r="K411" s="237">
        <f>ROUND(E411*J411,2)</f>
        <v>0</v>
      </c>
      <c r="L411" s="237">
        <v>15</v>
      </c>
      <c r="M411" s="237">
        <f>G411*(1+L411/100)</f>
        <v>0</v>
      </c>
      <c r="N411" s="237">
        <v>2.1000000000000001E-4</v>
      </c>
      <c r="O411" s="237">
        <f>ROUND(E411*N411,2)</f>
        <v>0</v>
      </c>
      <c r="P411" s="237">
        <v>0</v>
      </c>
      <c r="Q411" s="237">
        <f>ROUND(E411*P411,2)</f>
        <v>0</v>
      </c>
      <c r="R411" s="237" t="s">
        <v>400</v>
      </c>
      <c r="S411" s="237" t="s">
        <v>146</v>
      </c>
      <c r="T411" s="238" t="s">
        <v>146</v>
      </c>
      <c r="U411" s="222">
        <v>0.05</v>
      </c>
      <c r="V411" s="222">
        <f>ROUND(E411*U411,2)</f>
        <v>0.33</v>
      </c>
      <c r="W411" s="222"/>
      <c r="X411" s="222" t="s">
        <v>147</v>
      </c>
      <c r="Y411" s="213"/>
      <c r="Z411" s="213"/>
      <c r="AA411" s="213"/>
      <c r="AB411" s="213"/>
      <c r="AC411" s="213"/>
      <c r="AD411" s="213"/>
      <c r="AE411" s="213"/>
      <c r="AF411" s="213"/>
      <c r="AG411" s="213" t="s">
        <v>148</v>
      </c>
      <c r="AH411" s="213"/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">
      <c r="A412" s="220"/>
      <c r="B412" s="221"/>
      <c r="C412" s="255" t="s">
        <v>472</v>
      </c>
      <c r="D412" s="241"/>
      <c r="E412" s="241"/>
      <c r="F412" s="241"/>
      <c r="G412" s="241"/>
      <c r="H412" s="222"/>
      <c r="I412" s="222"/>
      <c r="J412" s="222"/>
      <c r="K412" s="222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13"/>
      <c r="Z412" s="213"/>
      <c r="AA412" s="213"/>
      <c r="AB412" s="213"/>
      <c r="AC412" s="213"/>
      <c r="AD412" s="213"/>
      <c r="AE412" s="213"/>
      <c r="AF412" s="213"/>
      <c r="AG412" s="213" t="s">
        <v>178</v>
      </c>
      <c r="AH412" s="213"/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20"/>
      <c r="B413" s="221"/>
      <c r="C413" s="254" t="s">
        <v>276</v>
      </c>
      <c r="D413" s="223"/>
      <c r="E413" s="224"/>
      <c r="F413" s="222"/>
      <c r="G413" s="222"/>
      <c r="H413" s="222"/>
      <c r="I413" s="222"/>
      <c r="J413" s="222"/>
      <c r="K413" s="222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13"/>
      <c r="Z413" s="213"/>
      <c r="AA413" s="213"/>
      <c r="AB413" s="213"/>
      <c r="AC413" s="213"/>
      <c r="AD413" s="213"/>
      <c r="AE413" s="213"/>
      <c r="AF413" s="213"/>
      <c r="AG413" s="213" t="s">
        <v>152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20"/>
      <c r="B414" s="221"/>
      <c r="C414" s="254" t="s">
        <v>473</v>
      </c>
      <c r="D414" s="223"/>
      <c r="E414" s="224">
        <v>4.62</v>
      </c>
      <c r="F414" s="222"/>
      <c r="G414" s="222"/>
      <c r="H414" s="222"/>
      <c r="I414" s="222"/>
      <c r="J414" s="222"/>
      <c r="K414" s="222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13"/>
      <c r="Z414" s="213"/>
      <c r="AA414" s="213"/>
      <c r="AB414" s="213"/>
      <c r="AC414" s="213"/>
      <c r="AD414" s="213"/>
      <c r="AE414" s="213"/>
      <c r="AF414" s="213"/>
      <c r="AG414" s="213" t="s">
        <v>152</v>
      </c>
      <c r="AH414" s="213">
        <v>0</v>
      </c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">
      <c r="A415" s="220"/>
      <c r="B415" s="221"/>
      <c r="C415" s="254" t="s">
        <v>474</v>
      </c>
      <c r="D415" s="223"/>
      <c r="E415" s="224">
        <v>3.528</v>
      </c>
      <c r="F415" s="222"/>
      <c r="G415" s="222"/>
      <c r="H415" s="222"/>
      <c r="I415" s="222"/>
      <c r="J415" s="222"/>
      <c r="K415" s="222"/>
      <c r="L415" s="222"/>
      <c r="M415" s="222"/>
      <c r="N415" s="222"/>
      <c r="O415" s="222"/>
      <c r="P415" s="222"/>
      <c r="Q415" s="222"/>
      <c r="R415" s="222"/>
      <c r="S415" s="222"/>
      <c r="T415" s="222"/>
      <c r="U415" s="222"/>
      <c r="V415" s="222"/>
      <c r="W415" s="222"/>
      <c r="X415" s="222"/>
      <c r="Y415" s="213"/>
      <c r="Z415" s="213"/>
      <c r="AA415" s="213"/>
      <c r="AB415" s="213"/>
      <c r="AC415" s="213"/>
      <c r="AD415" s="213"/>
      <c r="AE415" s="213"/>
      <c r="AF415" s="213"/>
      <c r="AG415" s="213" t="s">
        <v>152</v>
      </c>
      <c r="AH415" s="213">
        <v>0</v>
      </c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20"/>
      <c r="B416" s="221"/>
      <c r="C416" s="254" t="s">
        <v>155</v>
      </c>
      <c r="D416" s="223"/>
      <c r="E416" s="224"/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3"/>
      <c r="Z416" s="213"/>
      <c r="AA416" s="213"/>
      <c r="AB416" s="213"/>
      <c r="AC416" s="213"/>
      <c r="AD416" s="213"/>
      <c r="AE416" s="213"/>
      <c r="AF416" s="213"/>
      <c r="AG416" s="213" t="s">
        <v>152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">
      <c r="A417" s="220"/>
      <c r="B417" s="221"/>
      <c r="C417" s="254" t="s">
        <v>156</v>
      </c>
      <c r="D417" s="223"/>
      <c r="E417" s="224">
        <v>-1.6160000000000001</v>
      </c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13"/>
      <c r="Z417" s="213"/>
      <c r="AA417" s="213"/>
      <c r="AB417" s="213"/>
      <c r="AC417" s="213"/>
      <c r="AD417" s="213"/>
      <c r="AE417" s="213"/>
      <c r="AF417" s="213"/>
      <c r="AG417" s="213" t="s">
        <v>152</v>
      </c>
      <c r="AH417" s="213">
        <v>0</v>
      </c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ht="22.5" outlineLevel="1" x14ac:dyDescent="0.2">
      <c r="A418" s="232">
        <v>74</v>
      </c>
      <c r="B418" s="233" t="s">
        <v>475</v>
      </c>
      <c r="C418" s="252" t="s">
        <v>476</v>
      </c>
      <c r="D418" s="234" t="s">
        <v>144</v>
      </c>
      <c r="E418" s="235">
        <v>6.532</v>
      </c>
      <c r="F418" s="236"/>
      <c r="G418" s="237">
        <f>ROUND(E418*F418,2)</f>
        <v>0</v>
      </c>
      <c r="H418" s="236"/>
      <c r="I418" s="237">
        <f>ROUND(E418*H418,2)</f>
        <v>0</v>
      </c>
      <c r="J418" s="236"/>
      <c r="K418" s="237">
        <f>ROUND(E418*J418,2)</f>
        <v>0</v>
      </c>
      <c r="L418" s="237">
        <v>15</v>
      </c>
      <c r="M418" s="237">
        <f>G418*(1+L418/100)</f>
        <v>0</v>
      </c>
      <c r="N418" s="237">
        <v>5.3499999999999997E-3</v>
      </c>
      <c r="O418" s="237">
        <f>ROUND(E418*N418,2)</f>
        <v>0.03</v>
      </c>
      <c r="P418" s="237">
        <v>0</v>
      </c>
      <c r="Q418" s="237">
        <f>ROUND(E418*P418,2)</f>
        <v>0</v>
      </c>
      <c r="R418" s="237" t="s">
        <v>400</v>
      </c>
      <c r="S418" s="237" t="s">
        <v>146</v>
      </c>
      <c r="T418" s="238" t="s">
        <v>146</v>
      </c>
      <c r="U418" s="222">
        <v>1.288</v>
      </c>
      <c r="V418" s="222">
        <f>ROUND(E418*U418,2)</f>
        <v>8.41</v>
      </c>
      <c r="W418" s="222"/>
      <c r="X418" s="222" t="s">
        <v>147</v>
      </c>
      <c r="Y418" s="213"/>
      <c r="Z418" s="213"/>
      <c r="AA418" s="213"/>
      <c r="AB418" s="213"/>
      <c r="AC418" s="213"/>
      <c r="AD418" s="213"/>
      <c r="AE418" s="213"/>
      <c r="AF418" s="213"/>
      <c r="AG418" s="213" t="s">
        <v>148</v>
      </c>
      <c r="AH418" s="213"/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1" x14ac:dyDescent="0.2">
      <c r="A419" s="220"/>
      <c r="B419" s="221"/>
      <c r="C419" s="254" t="s">
        <v>276</v>
      </c>
      <c r="D419" s="223"/>
      <c r="E419" s="224"/>
      <c r="F419" s="222"/>
      <c r="G419" s="222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3"/>
      <c r="Z419" s="213"/>
      <c r="AA419" s="213"/>
      <c r="AB419" s="213"/>
      <c r="AC419" s="213"/>
      <c r="AD419" s="213"/>
      <c r="AE419" s="213"/>
      <c r="AF419" s="213"/>
      <c r="AG419" s="213" t="s">
        <v>152</v>
      </c>
      <c r="AH419" s="213">
        <v>0</v>
      </c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20"/>
      <c r="B420" s="221"/>
      <c r="C420" s="254" t="s">
        <v>473</v>
      </c>
      <c r="D420" s="223"/>
      <c r="E420" s="224">
        <v>4.62</v>
      </c>
      <c r="F420" s="222"/>
      <c r="G420" s="222"/>
      <c r="H420" s="222"/>
      <c r="I420" s="222"/>
      <c r="J420" s="222"/>
      <c r="K420" s="222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13"/>
      <c r="Z420" s="213"/>
      <c r="AA420" s="213"/>
      <c r="AB420" s="213"/>
      <c r="AC420" s="213"/>
      <c r="AD420" s="213"/>
      <c r="AE420" s="213"/>
      <c r="AF420" s="213"/>
      <c r="AG420" s="213" t="s">
        <v>152</v>
      </c>
      <c r="AH420" s="213">
        <v>0</v>
      </c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20"/>
      <c r="B421" s="221"/>
      <c r="C421" s="254" t="s">
        <v>474</v>
      </c>
      <c r="D421" s="223"/>
      <c r="E421" s="224">
        <v>3.528</v>
      </c>
      <c r="F421" s="222"/>
      <c r="G421" s="222"/>
      <c r="H421" s="222"/>
      <c r="I421" s="222"/>
      <c r="J421" s="222"/>
      <c r="K421" s="222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13"/>
      <c r="Z421" s="213"/>
      <c r="AA421" s="213"/>
      <c r="AB421" s="213"/>
      <c r="AC421" s="213"/>
      <c r="AD421" s="213"/>
      <c r="AE421" s="213"/>
      <c r="AF421" s="213"/>
      <c r="AG421" s="213" t="s">
        <v>152</v>
      </c>
      <c r="AH421" s="213">
        <v>0</v>
      </c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20"/>
      <c r="B422" s="221"/>
      <c r="C422" s="254" t="s">
        <v>155</v>
      </c>
      <c r="D422" s="223"/>
      <c r="E422" s="224"/>
      <c r="F422" s="222"/>
      <c r="G422" s="222"/>
      <c r="H422" s="222"/>
      <c r="I422" s="222"/>
      <c r="J422" s="222"/>
      <c r="K422" s="222"/>
      <c r="L422" s="222"/>
      <c r="M422" s="222"/>
      <c r="N422" s="222"/>
      <c r="O422" s="222"/>
      <c r="P422" s="222"/>
      <c r="Q422" s="222"/>
      <c r="R422" s="222"/>
      <c r="S422" s="222"/>
      <c r="T422" s="222"/>
      <c r="U422" s="222"/>
      <c r="V422" s="222"/>
      <c r="W422" s="222"/>
      <c r="X422" s="222"/>
      <c r="Y422" s="213"/>
      <c r="Z422" s="213"/>
      <c r="AA422" s="213"/>
      <c r="AB422" s="213"/>
      <c r="AC422" s="213"/>
      <c r="AD422" s="213"/>
      <c r="AE422" s="213"/>
      <c r="AF422" s="213"/>
      <c r="AG422" s="213" t="s">
        <v>152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 x14ac:dyDescent="0.2">
      <c r="A423" s="220"/>
      <c r="B423" s="221"/>
      <c r="C423" s="254" t="s">
        <v>156</v>
      </c>
      <c r="D423" s="223"/>
      <c r="E423" s="224">
        <v>-1.6160000000000001</v>
      </c>
      <c r="F423" s="222"/>
      <c r="G423" s="222"/>
      <c r="H423" s="222"/>
      <c r="I423" s="222"/>
      <c r="J423" s="222"/>
      <c r="K423" s="222"/>
      <c r="L423" s="222"/>
      <c r="M423" s="222"/>
      <c r="N423" s="222"/>
      <c r="O423" s="222"/>
      <c r="P423" s="222"/>
      <c r="Q423" s="222"/>
      <c r="R423" s="222"/>
      <c r="S423" s="222"/>
      <c r="T423" s="222"/>
      <c r="U423" s="222"/>
      <c r="V423" s="222"/>
      <c r="W423" s="222"/>
      <c r="X423" s="222"/>
      <c r="Y423" s="213"/>
      <c r="Z423" s="213"/>
      <c r="AA423" s="213"/>
      <c r="AB423" s="213"/>
      <c r="AC423" s="213"/>
      <c r="AD423" s="213"/>
      <c r="AE423" s="213"/>
      <c r="AF423" s="213"/>
      <c r="AG423" s="213" t="s">
        <v>152</v>
      </c>
      <c r="AH423" s="213">
        <v>0</v>
      </c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ht="22.5" outlineLevel="1" x14ac:dyDescent="0.2">
      <c r="A424" s="232">
        <v>75</v>
      </c>
      <c r="B424" s="233" t="s">
        <v>477</v>
      </c>
      <c r="C424" s="252" t="s">
        <v>478</v>
      </c>
      <c r="D424" s="234" t="s">
        <v>144</v>
      </c>
      <c r="E424" s="235">
        <v>6.532</v>
      </c>
      <c r="F424" s="236"/>
      <c r="G424" s="237">
        <f>ROUND(E424*F424,2)</f>
        <v>0</v>
      </c>
      <c r="H424" s="236"/>
      <c r="I424" s="237">
        <f>ROUND(E424*H424,2)</f>
        <v>0</v>
      </c>
      <c r="J424" s="236"/>
      <c r="K424" s="237">
        <f>ROUND(E424*J424,2)</f>
        <v>0</v>
      </c>
      <c r="L424" s="237">
        <v>15</v>
      </c>
      <c r="M424" s="237">
        <f>G424*(1+L424/100)</f>
        <v>0</v>
      </c>
      <c r="N424" s="237">
        <v>8.9999999999999998E-4</v>
      </c>
      <c r="O424" s="237">
        <f>ROUND(E424*N424,2)</f>
        <v>0.01</v>
      </c>
      <c r="P424" s="237">
        <v>0</v>
      </c>
      <c r="Q424" s="237">
        <f>ROUND(E424*P424,2)</f>
        <v>0</v>
      </c>
      <c r="R424" s="237" t="s">
        <v>400</v>
      </c>
      <c r="S424" s="237" t="s">
        <v>146</v>
      </c>
      <c r="T424" s="238" t="s">
        <v>146</v>
      </c>
      <c r="U424" s="222">
        <v>0</v>
      </c>
      <c r="V424" s="222">
        <f>ROUND(E424*U424,2)</f>
        <v>0</v>
      </c>
      <c r="W424" s="222"/>
      <c r="X424" s="222" t="s">
        <v>147</v>
      </c>
      <c r="Y424" s="213"/>
      <c r="Z424" s="213"/>
      <c r="AA424" s="213"/>
      <c r="AB424" s="213"/>
      <c r="AC424" s="213"/>
      <c r="AD424" s="213"/>
      <c r="AE424" s="213"/>
      <c r="AF424" s="213"/>
      <c r="AG424" s="213" t="s">
        <v>148</v>
      </c>
      <c r="AH424" s="213"/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1" x14ac:dyDescent="0.2">
      <c r="A425" s="220"/>
      <c r="B425" s="221"/>
      <c r="C425" s="254" t="s">
        <v>401</v>
      </c>
      <c r="D425" s="223"/>
      <c r="E425" s="224"/>
      <c r="F425" s="222"/>
      <c r="G425" s="222"/>
      <c r="H425" s="222"/>
      <c r="I425" s="222"/>
      <c r="J425" s="222"/>
      <c r="K425" s="222"/>
      <c r="L425" s="222"/>
      <c r="M425" s="222"/>
      <c r="N425" s="222"/>
      <c r="O425" s="222"/>
      <c r="P425" s="222"/>
      <c r="Q425" s="222"/>
      <c r="R425" s="222"/>
      <c r="S425" s="222"/>
      <c r="T425" s="222"/>
      <c r="U425" s="222"/>
      <c r="V425" s="222"/>
      <c r="W425" s="222"/>
      <c r="X425" s="222"/>
      <c r="Y425" s="213"/>
      <c r="Z425" s="213"/>
      <c r="AA425" s="213"/>
      <c r="AB425" s="213"/>
      <c r="AC425" s="213"/>
      <c r="AD425" s="213"/>
      <c r="AE425" s="213"/>
      <c r="AF425" s="213"/>
      <c r="AG425" s="213" t="s">
        <v>152</v>
      </c>
      <c r="AH425" s="213">
        <v>0</v>
      </c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1" x14ac:dyDescent="0.2">
      <c r="A426" s="220"/>
      <c r="B426" s="221"/>
      <c r="C426" s="254" t="s">
        <v>276</v>
      </c>
      <c r="D426" s="223"/>
      <c r="E426" s="224"/>
      <c r="F426" s="222"/>
      <c r="G426" s="222"/>
      <c r="H426" s="222"/>
      <c r="I426" s="222"/>
      <c r="J426" s="222"/>
      <c r="K426" s="222"/>
      <c r="L426" s="222"/>
      <c r="M426" s="222"/>
      <c r="N426" s="222"/>
      <c r="O426" s="222"/>
      <c r="P426" s="222"/>
      <c r="Q426" s="222"/>
      <c r="R426" s="222"/>
      <c r="S426" s="222"/>
      <c r="T426" s="222"/>
      <c r="U426" s="222"/>
      <c r="V426" s="222"/>
      <c r="W426" s="222"/>
      <c r="X426" s="222"/>
      <c r="Y426" s="213"/>
      <c r="Z426" s="213"/>
      <c r="AA426" s="213"/>
      <c r="AB426" s="213"/>
      <c r="AC426" s="213"/>
      <c r="AD426" s="213"/>
      <c r="AE426" s="213"/>
      <c r="AF426" s="213"/>
      <c r="AG426" s="213" t="s">
        <v>152</v>
      </c>
      <c r="AH426" s="213">
        <v>0</v>
      </c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1" x14ac:dyDescent="0.2">
      <c r="A427" s="220"/>
      <c r="B427" s="221"/>
      <c r="C427" s="254" t="s">
        <v>473</v>
      </c>
      <c r="D427" s="223"/>
      <c r="E427" s="224">
        <v>4.62</v>
      </c>
      <c r="F427" s="222"/>
      <c r="G427" s="222"/>
      <c r="H427" s="222"/>
      <c r="I427" s="222"/>
      <c r="J427" s="222"/>
      <c r="K427" s="222"/>
      <c r="L427" s="222"/>
      <c r="M427" s="222"/>
      <c r="N427" s="222"/>
      <c r="O427" s="222"/>
      <c r="P427" s="222"/>
      <c r="Q427" s="222"/>
      <c r="R427" s="222"/>
      <c r="S427" s="222"/>
      <c r="T427" s="222"/>
      <c r="U427" s="222"/>
      <c r="V427" s="222"/>
      <c r="W427" s="222"/>
      <c r="X427" s="222"/>
      <c r="Y427" s="213"/>
      <c r="Z427" s="213"/>
      <c r="AA427" s="213"/>
      <c r="AB427" s="213"/>
      <c r="AC427" s="213"/>
      <c r="AD427" s="213"/>
      <c r="AE427" s="213"/>
      <c r="AF427" s="213"/>
      <c r="AG427" s="213" t="s">
        <v>152</v>
      </c>
      <c r="AH427" s="213">
        <v>0</v>
      </c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">
      <c r="A428" s="220"/>
      <c r="B428" s="221"/>
      <c r="C428" s="254" t="s">
        <v>474</v>
      </c>
      <c r="D428" s="223"/>
      <c r="E428" s="224">
        <v>3.528</v>
      </c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3"/>
      <c r="Z428" s="213"/>
      <c r="AA428" s="213"/>
      <c r="AB428" s="213"/>
      <c r="AC428" s="213"/>
      <c r="AD428" s="213"/>
      <c r="AE428" s="213"/>
      <c r="AF428" s="213"/>
      <c r="AG428" s="213" t="s">
        <v>152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20"/>
      <c r="B429" s="221"/>
      <c r="C429" s="254" t="s">
        <v>155</v>
      </c>
      <c r="D429" s="223"/>
      <c r="E429" s="224"/>
      <c r="F429" s="222"/>
      <c r="G429" s="222"/>
      <c r="H429" s="222"/>
      <c r="I429" s="222"/>
      <c r="J429" s="222"/>
      <c r="K429" s="222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13"/>
      <c r="Z429" s="213"/>
      <c r="AA429" s="213"/>
      <c r="AB429" s="213"/>
      <c r="AC429" s="213"/>
      <c r="AD429" s="213"/>
      <c r="AE429" s="213"/>
      <c r="AF429" s="213"/>
      <c r="AG429" s="213" t="s">
        <v>152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">
      <c r="A430" s="220"/>
      <c r="B430" s="221"/>
      <c r="C430" s="254" t="s">
        <v>156</v>
      </c>
      <c r="D430" s="223"/>
      <c r="E430" s="224">
        <v>-1.6160000000000001</v>
      </c>
      <c r="F430" s="222"/>
      <c r="G430" s="222"/>
      <c r="H430" s="222"/>
      <c r="I430" s="222"/>
      <c r="J430" s="222"/>
      <c r="K430" s="222"/>
      <c r="L430" s="222"/>
      <c r="M430" s="222"/>
      <c r="N430" s="222"/>
      <c r="O430" s="222"/>
      <c r="P430" s="222"/>
      <c r="Q430" s="222"/>
      <c r="R430" s="222"/>
      <c r="S430" s="222"/>
      <c r="T430" s="222"/>
      <c r="U430" s="222"/>
      <c r="V430" s="222"/>
      <c r="W430" s="222"/>
      <c r="X430" s="222"/>
      <c r="Y430" s="213"/>
      <c r="Z430" s="213"/>
      <c r="AA430" s="213"/>
      <c r="AB430" s="213"/>
      <c r="AC430" s="213"/>
      <c r="AD430" s="213"/>
      <c r="AE430" s="213"/>
      <c r="AF430" s="213"/>
      <c r="AG430" s="213" t="s">
        <v>152</v>
      </c>
      <c r="AH430" s="213">
        <v>0</v>
      </c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">
      <c r="A431" s="243">
        <v>76</v>
      </c>
      <c r="B431" s="244" t="s">
        <v>479</v>
      </c>
      <c r="C431" s="257" t="s">
        <v>480</v>
      </c>
      <c r="D431" s="245" t="s">
        <v>0</v>
      </c>
      <c r="E431" s="246">
        <v>97.221999999999994</v>
      </c>
      <c r="F431" s="247"/>
      <c r="G431" s="248">
        <f>ROUND(E431*F431,2)</f>
        <v>0</v>
      </c>
      <c r="H431" s="247"/>
      <c r="I431" s="248">
        <f>ROUND(E431*H431,2)</f>
        <v>0</v>
      </c>
      <c r="J431" s="247"/>
      <c r="K431" s="248">
        <f>ROUND(E431*J431,2)</f>
        <v>0</v>
      </c>
      <c r="L431" s="248">
        <v>15</v>
      </c>
      <c r="M431" s="248">
        <f>G431*(1+L431/100)</f>
        <v>0</v>
      </c>
      <c r="N431" s="248">
        <v>0</v>
      </c>
      <c r="O431" s="248">
        <f>ROUND(E431*N431,2)</f>
        <v>0</v>
      </c>
      <c r="P431" s="248">
        <v>0</v>
      </c>
      <c r="Q431" s="248">
        <f>ROUND(E431*P431,2)</f>
        <v>0</v>
      </c>
      <c r="R431" s="248" t="s">
        <v>400</v>
      </c>
      <c r="S431" s="248" t="s">
        <v>146</v>
      </c>
      <c r="T431" s="249" t="s">
        <v>146</v>
      </c>
      <c r="U431" s="222">
        <v>0</v>
      </c>
      <c r="V431" s="222">
        <f>ROUND(E431*U431,2)</f>
        <v>0</v>
      </c>
      <c r="W431" s="222"/>
      <c r="X431" s="222" t="s">
        <v>147</v>
      </c>
      <c r="Y431" s="213"/>
      <c r="Z431" s="213"/>
      <c r="AA431" s="213"/>
      <c r="AB431" s="213"/>
      <c r="AC431" s="213"/>
      <c r="AD431" s="213"/>
      <c r="AE431" s="213"/>
      <c r="AF431" s="213"/>
      <c r="AG431" s="213" t="s">
        <v>148</v>
      </c>
      <c r="AH431" s="213"/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ht="22.5" outlineLevel="1" x14ac:dyDescent="0.2">
      <c r="A432" s="232">
        <v>77</v>
      </c>
      <c r="B432" s="233" t="s">
        <v>481</v>
      </c>
      <c r="C432" s="252" t="s">
        <v>482</v>
      </c>
      <c r="D432" s="234" t="s">
        <v>144</v>
      </c>
      <c r="E432" s="235">
        <v>6.532</v>
      </c>
      <c r="F432" s="236"/>
      <c r="G432" s="237">
        <f>ROUND(E432*F432,2)</f>
        <v>0</v>
      </c>
      <c r="H432" s="236"/>
      <c r="I432" s="237">
        <f>ROUND(E432*H432,2)</f>
        <v>0</v>
      </c>
      <c r="J432" s="236"/>
      <c r="K432" s="237">
        <f>ROUND(E432*J432,2)</f>
        <v>0</v>
      </c>
      <c r="L432" s="237">
        <v>15</v>
      </c>
      <c r="M432" s="237">
        <f>G432*(1+L432/100)</f>
        <v>0</v>
      </c>
      <c r="N432" s="237">
        <v>1.8499999999999999E-2</v>
      </c>
      <c r="O432" s="237">
        <f>ROUND(E432*N432,2)</f>
        <v>0.12</v>
      </c>
      <c r="P432" s="237">
        <v>0</v>
      </c>
      <c r="Q432" s="237">
        <f>ROUND(E432*P432,2)</f>
        <v>0</v>
      </c>
      <c r="R432" s="237" t="s">
        <v>348</v>
      </c>
      <c r="S432" s="237" t="s">
        <v>146</v>
      </c>
      <c r="T432" s="238" t="s">
        <v>146</v>
      </c>
      <c r="U432" s="222">
        <v>0</v>
      </c>
      <c r="V432" s="222">
        <f>ROUND(E432*U432,2)</f>
        <v>0</v>
      </c>
      <c r="W432" s="222"/>
      <c r="X432" s="222" t="s">
        <v>349</v>
      </c>
      <c r="Y432" s="213"/>
      <c r="Z432" s="213"/>
      <c r="AA432" s="213"/>
      <c r="AB432" s="213"/>
      <c r="AC432" s="213"/>
      <c r="AD432" s="213"/>
      <c r="AE432" s="213"/>
      <c r="AF432" s="213"/>
      <c r="AG432" s="213" t="s">
        <v>350</v>
      </c>
      <c r="AH432" s="213"/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">
      <c r="A433" s="220"/>
      <c r="B433" s="221"/>
      <c r="C433" s="254" t="s">
        <v>276</v>
      </c>
      <c r="D433" s="223"/>
      <c r="E433" s="224"/>
      <c r="F433" s="222"/>
      <c r="G433" s="222"/>
      <c r="H433" s="222"/>
      <c r="I433" s="222"/>
      <c r="J433" s="222"/>
      <c r="K433" s="222"/>
      <c r="L433" s="222"/>
      <c r="M433" s="222"/>
      <c r="N433" s="222"/>
      <c r="O433" s="222"/>
      <c r="P433" s="222"/>
      <c r="Q433" s="222"/>
      <c r="R433" s="222"/>
      <c r="S433" s="222"/>
      <c r="T433" s="222"/>
      <c r="U433" s="222"/>
      <c r="V433" s="222"/>
      <c r="W433" s="222"/>
      <c r="X433" s="222"/>
      <c r="Y433" s="213"/>
      <c r="Z433" s="213"/>
      <c r="AA433" s="213"/>
      <c r="AB433" s="213"/>
      <c r="AC433" s="213"/>
      <c r="AD433" s="213"/>
      <c r="AE433" s="213"/>
      <c r="AF433" s="213"/>
      <c r="AG433" s="213" t="s">
        <v>152</v>
      </c>
      <c r="AH433" s="213">
        <v>0</v>
      </c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">
      <c r="A434" s="220"/>
      <c r="B434" s="221"/>
      <c r="C434" s="254" t="s">
        <v>473</v>
      </c>
      <c r="D434" s="223"/>
      <c r="E434" s="224">
        <v>4.62</v>
      </c>
      <c r="F434" s="222"/>
      <c r="G434" s="222"/>
      <c r="H434" s="222"/>
      <c r="I434" s="222"/>
      <c r="J434" s="222"/>
      <c r="K434" s="222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13"/>
      <c r="Z434" s="213"/>
      <c r="AA434" s="213"/>
      <c r="AB434" s="213"/>
      <c r="AC434" s="213"/>
      <c r="AD434" s="213"/>
      <c r="AE434" s="213"/>
      <c r="AF434" s="213"/>
      <c r="AG434" s="213" t="s">
        <v>152</v>
      </c>
      <c r="AH434" s="213">
        <v>0</v>
      </c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">
      <c r="A435" s="220"/>
      <c r="B435" s="221"/>
      <c r="C435" s="254" t="s">
        <v>474</v>
      </c>
      <c r="D435" s="223"/>
      <c r="E435" s="224">
        <v>3.528</v>
      </c>
      <c r="F435" s="222"/>
      <c r="G435" s="222"/>
      <c r="H435" s="222"/>
      <c r="I435" s="222"/>
      <c r="J435" s="222"/>
      <c r="K435" s="222"/>
      <c r="L435" s="222"/>
      <c r="M435" s="222"/>
      <c r="N435" s="222"/>
      <c r="O435" s="222"/>
      <c r="P435" s="222"/>
      <c r="Q435" s="222"/>
      <c r="R435" s="222"/>
      <c r="S435" s="222"/>
      <c r="T435" s="222"/>
      <c r="U435" s="222"/>
      <c r="V435" s="222"/>
      <c r="W435" s="222"/>
      <c r="X435" s="222"/>
      <c r="Y435" s="213"/>
      <c r="Z435" s="213"/>
      <c r="AA435" s="213"/>
      <c r="AB435" s="213"/>
      <c r="AC435" s="213"/>
      <c r="AD435" s="213"/>
      <c r="AE435" s="213"/>
      <c r="AF435" s="213"/>
      <c r="AG435" s="213" t="s">
        <v>152</v>
      </c>
      <c r="AH435" s="213">
        <v>0</v>
      </c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1" x14ac:dyDescent="0.2">
      <c r="A436" s="220"/>
      <c r="B436" s="221"/>
      <c r="C436" s="254" t="s">
        <v>155</v>
      </c>
      <c r="D436" s="223"/>
      <c r="E436" s="224"/>
      <c r="F436" s="222"/>
      <c r="G436" s="222"/>
      <c r="H436" s="222"/>
      <c r="I436" s="222"/>
      <c r="J436" s="222"/>
      <c r="K436" s="222"/>
      <c r="L436" s="222"/>
      <c r="M436" s="222"/>
      <c r="N436" s="222"/>
      <c r="O436" s="222"/>
      <c r="P436" s="222"/>
      <c r="Q436" s="222"/>
      <c r="R436" s="222"/>
      <c r="S436" s="222"/>
      <c r="T436" s="222"/>
      <c r="U436" s="222"/>
      <c r="V436" s="222"/>
      <c r="W436" s="222"/>
      <c r="X436" s="222"/>
      <c r="Y436" s="213"/>
      <c r="Z436" s="213"/>
      <c r="AA436" s="213"/>
      <c r="AB436" s="213"/>
      <c r="AC436" s="213"/>
      <c r="AD436" s="213"/>
      <c r="AE436" s="213"/>
      <c r="AF436" s="213"/>
      <c r="AG436" s="213" t="s">
        <v>152</v>
      </c>
      <c r="AH436" s="213">
        <v>0</v>
      </c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1" x14ac:dyDescent="0.2">
      <c r="A437" s="220"/>
      <c r="B437" s="221"/>
      <c r="C437" s="254" t="s">
        <v>156</v>
      </c>
      <c r="D437" s="223"/>
      <c r="E437" s="224">
        <v>-1.6160000000000001</v>
      </c>
      <c r="F437" s="222"/>
      <c r="G437" s="222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3"/>
      <c r="Z437" s="213"/>
      <c r="AA437" s="213"/>
      <c r="AB437" s="213"/>
      <c r="AC437" s="213"/>
      <c r="AD437" s="213"/>
      <c r="AE437" s="213"/>
      <c r="AF437" s="213"/>
      <c r="AG437" s="213" t="s">
        <v>152</v>
      </c>
      <c r="AH437" s="213">
        <v>0</v>
      </c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x14ac:dyDescent="0.2">
      <c r="A438" s="226" t="s">
        <v>140</v>
      </c>
      <c r="B438" s="227" t="s">
        <v>95</v>
      </c>
      <c r="C438" s="251" t="s">
        <v>96</v>
      </c>
      <c r="D438" s="228"/>
      <c r="E438" s="229"/>
      <c r="F438" s="230"/>
      <c r="G438" s="230">
        <f>SUMIF(AG439:AG444,"&lt;&gt;NOR",G439:G444)</f>
        <v>0</v>
      </c>
      <c r="H438" s="230"/>
      <c r="I438" s="230">
        <f>SUM(I439:I444)</f>
        <v>0</v>
      </c>
      <c r="J438" s="230"/>
      <c r="K438" s="230">
        <f>SUM(K439:K444)</f>
        <v>0</v>
      </c>
      <c r="L438" s="230"/>
      <c r="M438" s="230">
        <f>SUM(M439:M444)</f>
        <v>0</v>
      </c>
      <c r="N438" s="230"/>
      <c r="O438" s="230">
        <f>SUM(O439:O444)</f>
        <v>0.01</v>
      </c>
      <c r="P438" s="230"/>
      <c r="Q438" s="230">
        <f>SUM(Q439:Q444)</f>
        <v>0</v>
      </c>
      <c r="R438" s="230"/>
      <c r="S438" s="230"/>
      <c r="T438" s="231"/>
      <c r="U438" s="225"/>
      <c r="V438" s="225">
        <f>SUM(V439:V444)</f>
        <v>11.32</v>
      </c>
      <c r="W438" s="225"/>
      <c r="X438" s="225"/>
      <c r="AG438" t="s">
        <v>141</v>
      </c>
    </row>
    <row r="439" spans="1:60" outlineLevel="1" x14ac:dyDescent="0.2">
      <c r="A439" s="232">
        <v>78</v>
      </c>
      <c r="B439" s="233" t="s">
        <v>483</v>
      </c>
      <c r="C439" s="252" t="s">
        <v>484</v>
      </c>
      <c r="D439" s="234" t="s">
        <v>144</v>
      </c>
      <c r="E439" s="235">
        <v>21.4</v>
      </c>
      <c r="F439" s="236"/>
      <c r="G439" s="237">
        <f>ROUND(E439*F439,2)</f>
        <v>0</v>
      </c>
      <c r="H439" s="236"/>
      <c r="I439" s="237">
        <f>ROUND(E439*H439,2)</f>
        <v>0</v>
      </c>
      <c r="J439" s="236"/>
      <c r="K439" s="237">
        <f>ROUND(E439*J439,2)</f>
        <v>0</v>
      </c>
      <c r="L439" s="237">
        <v>15</v>
      </c>
      <c r="M439" s="237">
        <f>G439*(1+L439/100)</f>
        <v>0</v>
      </c>
      <c r="N439" s="237">
        <v>3.4000000000000002E-4</v>
      </c>
      <c r="O439" s="237">
        <f>ROUND(E439*N439,2)</f>
        <v>0.01</v>
      </c>
      <c r="P439" s="237">
        <v>0</v>
      </c>
      <c r="Q439" s="237">
        <f>ROUND(E439*P439,2)</f>
        <v>0</v>
      </c>
      <c r="R439" s="237" t="s">
        <v>485</v>
      </c>
      <c r="S439" s="237" t="s">
        <v>146</v>
      </c>
      <c r="T439" s="238" t="s">
        <v>146</v>
      </c>
      <c r="U439" s="222">
        <v>0.52900000000000003</v>
      </c>
      <c r="V439" s="222">
        <f>ROUND(E439*U439,2)</f>
        <v>11.32</v>
      </c>
      <c r="W439" s="222"/>
      <c r="X439" s="222" t="s">
        <v>147</v>
      </c>
      <c r="Y439" s="213"/>
      <c r="Z439" s="213"/>
      <c r="AA439" s="213"/>
      <c r="AB439" s="213"/>
      <c r="AC439" s="213"/>
      <c r="AD439" s="213"/>
      <c r="AE439" s="213"/>
      <c r="AF439" s="213"/>
      <c r="AG439" s="213" t="s">
        <v>148</v>
      </c>
      <c r="AH439" s="213"/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ht="22.5" outlineLevel="1" x14ac:dyDescent="0.2">
      <c r="A440" s="220"/>
      <c r="B440" s="221"/>
      <c r="C440" s="253" t="s">
        <v>486</v>
      </c>
      <c r="D440" s="240"/>
      <c r="E440" s="240"/>
      <c r="F440" s="240"/>
      <c r="G440" s="240"/>
      <c r="H440" s="222"/>
      <c r="I440" s="222"/>
      <c r="J440" s="222"/>
      <c r="K440" s="222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13"/>
      <c r="Z440" s="213"/>
      <c r="AA440" s="213"/>
      <c r="AB440" s="213"/>
      <c r="AC440" s="213"/>
      <c r="AD440" s="213"/>
      <c r="AE440" s="213"/>
      <c r="AF440" s="213"/>
      <c r="AG440" s="213" t="s">
        <v>150</v>
      </c>
      <c r="AH440" s="213"/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39" t="str">
        <f>C440</f>
        <v>dveří vícevýplňových (profilovaných) a žaluziových nebo oken dvoudílných tříkřídlových a vícekřídlových a oken třídílných a vícedílných nebo vestavěného nábytku</v>
      </c>
      <c r="BB440" s="213"/>
      <c r="BC440" s="213"/>
      <c r="BD440" s="213"/>
      <c r="BE440" s="213"/>
      <c r="BF440" s="213"/>
      <c r="BG440" s="213"/>
      <c r="BH440" s="213"/>
    </row>
    <row r="441" spans="1:60" outlineLevel="1" x14ac:dyDescent="0.2">
      <c r="A441" s="220"/>
      <c r="B441" s="221"/>
      <c r="C441" s="256" t="s">
        <v>487</v>
      </c>
      <c r="D441" s="242"/>
      <c r="E441" s="242"/>
      <c r="F441" s="242"/>
      <c r="G441" s="242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3"/>
      <c r="Z441" s="213"/>
      <c r="AA441" s="213"/>
      <c r="AB441" s="213"/>
      <c r="AC441" s="213"/>
      <c r="AD441" s="213"/>
      <c r="AE441" s="213"/>
      <c r="AF441" s="213"/>
      <c r="AG441" s="213" t="s">
        <v>178</v>
      </c>
      <c r="AH441" s="213"/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">
      <c r="A442" s="220"/>
      <c r="B442" s="221"/>
      <c r="C442" s="254" t="s">
        <v>447</v>
      </c>
      <c r="D442" s="223"/>
      <c r="E442" s="224"/>
      <c r="F442" s="222"/>
      <c r="G442" s="222"/>
      <c r="H442" s="222"/>
      <c r="I442" s="222"/>
      <c r="J442" s="222"/>
      <c r="K442" s="222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13"/>
      <c r="Z442" s="213"/>
      <c r="AA442" s="213"/>
      <c r="AB442" s="213"/>
      <c r="AC442" s="213"/>
      <c r="AD442" s="213"/>
      <c r="AE442" s="213"/>
      <c r="AF442" s="213"/>
      <c r="AG442" s="213" t="s">
        <v>152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">
      <c r="A443" s="220"/>
      <c r="B443" s="221"/>
      <c r="C443" s="254" t="s">
        <v>202</v>
      </c>
      <c r="D443" s="223"/>
      <c r="E443" s="224"/>
      <c r="F443" s="222"/>
      <c r="G443" s="222"/>
      <c r="H443" s="222"/>
      <c r="I443" s="222"/>
      <c r="J443" s="222"/>
      <c r="K443" s="222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13"/>
      <c r="Z443" s="213"/>
      <c r="AA443" s="213"/>
      <c r="AB443" s="213"/>
      <c r="AC443" s="213"/>
      <c r="AD443" s="213"/>
      <c r="AE443" s="213"/>
      <c r="AF443" s="213"/>
      <c r="AG443" s="213" t="s">
        <v>152</v>
      </c>
      <c r="AH443" s="213">
        <v>0</v>
      </c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1" x14ac:dyDescent="0.2">
      <c r="A444" s="220"/>
      <c r="B444" s="221"/>
      <c r="C444" s="254" t="s">
        <v>462</v>
      </c>
      <c r="D444" s="223"/>
      <c r="E444" s="224">
        <v>21.4</v>
      </c>
      <c r="F444" s="222"/>
      <c r="G444" s="222"/>
      <c r="H444" s="222"/>
      <c r="I444" s="222"/>
      <c r="J444" s="222"/>
      <c r="K444" s="222"/>
      <c r="L444" s="222"/>
      <c r="M444" s="222"/>
      <c r="N444" s="222"/>
      <c r="O444" s="222"/>
      <c r="P444" s="222"/>
      <c r="Q444" s="222"/>
      <c r="R444" s="222"/>
      <c r="S444" s="222"/>
      <c r="T444" s="222"/>
      <c r="U444" s="222"/>
      <c r="V444" s="222"/>
      <c r="W444" s="222"/>
      <c r="X444" s="222"/>
      <c r="Y444" s="213"/>
      <c r="Z444" s="213"/>
      <c r="AA444" s="213"/>
      <c r="AB444" s="213"/>
      <c r="AC444" s="213"/>
      <c r="AD444" s="213"/>
      <c r="AE444" s="213"/>
      <c r="AF444" s="213"/>
      <c r="AG444" s="213" t="s">
        <v>152</v>
      </c>
      <c r="AH444" s="213">
        <v>0</v>
      </c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x14ac:dyDescent="0.2">
      <c r="A445" s="226" t="s">
        <v>140</v>
      </c>
      <c r="B445" s="227" t="s">
        <v>97</v>
      </c>
      <c r="C445" s="251" t="s">
        <v>98</v>
      </c>
      <c r="D445" s="228"/>
      <c r="E445" s="229"/>
      <c r="F445" s="230"/>
      <c r="G445" s="230">
        <f>SUMIF(AG446:AG593,"&lt;&gt;NOR",G446:G593)</f>
        <v>0</v>
      </c>
      <c r="H445" s="230"/>
      <c r="I445" s="230">
        <f>SUM(I446:I593)</f>
        <v>0</v>
      </c>
      <c r="J445" s="230"/>
      <c r="K445" s="230">
        <f>SUM(K446:K593)</f>
        <v>0</v>
      </c>
      <c r="L445" s="230"/>
      <c r="M445" s="230">
        <f>SUM(M446:M593)</f>
        <v>0</v>
      </c>
      <c r="N445" s="230"/>
      <c r="O445" s="230">
        <f>SUM(O446:O593)</f>
        <v>0.04</v>
      </c>
      <c r="P445" s="230"/>
      <c r="Q445" s="230">
        <f>SUM(Q446:Q593)</f>
        <v>0</v>
      </c>
      <c r="R445" s="230"/>
      <c r="S445" s="230"/>
      <c r="T445" s="231"/>
      <c r="U445" s="225"/>
      <c r="V445" s="225">
        <f>SUM(V446:V593)</f>
        <v>33.74</v>
      </c>
      <c r="W445" s="225"/>
      <c r="X445" s="225"/>
      <c r="AG445" t="s">
        <v>141</v>
      </c>
    </row>
    <row r="446" spans="1:60" outlineLevel="1" x14ac:dyDescent="0.2">
      <c r="A446" s="232">
        <v>79</v>
      </c>
      <c r="B446" s="233" t="s">
        <v>488</v>
      </c>
      <c r="C446" s="252" t="s">
        <v>489</v>
      </c>
      <c r="D446" s="234" t="s">
        <v>144</v>
      </c>
      <c r="E446" s="235">
        <v>149.3683</v>
      </c>
      <c r="F446" s="236"/>
      <c r="G446" s="237">
        <f>ROUND(E446*F446,2)</f>
        <v>0</v>
      </c>
      <c r="H446" s="236"/>
      <c r="I446" s="237">
        <f>ROUND(E446*H446,2)</f>
        <v>0</v>
      </c>
      <c r="J446" s="236"/>
      <c r="K446" s="237">
        <f>ROUND(E446*J446,2)</f>
        <v>0</v>
      </c>
      <c r="L446" s="237">
        <v>15</v>
      </c>
      <c r="M446" s="237">
        <f>G446*(1+L446/100)</f>
        <v>0</v>
      </c>
      <c r="N446" s="237">
        <v>0</v>
      </c>
      <c r="O446" s="237">
        <f>ROUND(E446*N446,2)</f>
        <v>0</v>
      </c>
      <c r="P446" s="237">
        <v>0</v>
      </c>
      <c r="Q446" s="237">
        <f>ROUND(E446*P446,2)</f>
        <v>0</v>
      </c>
      <c r="R446" s="237" t="s">
        <v>490</v>
      </c>
      <c r="S446" s="237" t="s">
        <v>146</v>
      </c>
      <c r="T446" s="238" t="s">
        <v>146</v>
      </c>
      <c r="U446" s="222">
        <v>6.9709999999999994E-2</v>
      </c>
      <c r="V446" s="222">
        <f>ROUND(E446*U446,2)</f>
        <v>10.41</v>
      </c>
      <c r="W446" s="222"/>
      <c r="X446" s="222" t="s">
        <v>147</v>
      </c>
      <c r="Y446" s="213"/>
      <c r="Z446" s="213"/>
      <c r="AA446" s="213"/>
      <c r="AB446" s="213"/>
      <c r="AC446" s="213"/>
      <c r="AD446" s="213"/>
      <c r="AE446" s="213"/>
      <c r="AF446" s="213"/>
      <c r="AG446" s="213" t="s">
        <v>148</v>
      </c>
      <c r="AH446" s="213"/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">
      <c r="A447" s="220"/>
      <c r="B447" s="221"/>
      <c r="C447" s="254" t="s">
        <v>183</v>
      </c>
      <c r="D447" s="223"/>
      <c r="E447" s="224"/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3"/>
      <c r="Z447" s="213"/>
      <c r="AA447" s="213"/>
      <c r="AB447" s="213"/>
      <c r="AC447" s="213"/>
      <c r="AD447" s="213"/>
      <c r="AE447" s="213"/>
      <c r="AF447" s="213"/>
      <c r="AG447" s="213" t="s">
        <v>152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1" x14ac:dyDescent="0.2">
      <c r="A448" s="220"/>
      <c r="B448" s="221"/>
      <c r="C448" s="254" t="s">
        <v>165</v>
      </c>
      <c r="D448" s="223"/>
      <c r="E448" s="224"/>
      <c r="F448" s="222"/>
      <c r="G448" s="222"/>
      <c r="H448" s="222"/>
      <c r="I448" s="222"/>
      <c r="J448" s="222"/>
      <c r="K448" s="222"/>
      <c r="L448" s="222"/>
      <c r="M448" s="222"/>
      <c r="N448" s="222"/>
      <c r="O448" s="222"/>
      <c r="P448" s="222"/>
      <c r="Q448" s="222"/>
      <c r="R448" s="222"/>
      <c r="S448" s="222"/>
      <c r="T448" s="222"/>
      <c r="U448" s="222"/>
      <c r="V448" s="222"/>
      <c r="W448" s="222"/>
      <c r="X448" s="222"/>
      <c r="Y448" s="213"/>
      <c r="Z448" s="213"/>
      <c r="AA448" s="213"/>
      <c r="AB448" s="213"/>
      <c r="AC448" s="213"/>
      <c r="AD448" s="213"/>
      <c r="AE448" s="213"/>
      <c r="AF448" s="213"/>
      <c r="AG448" s="213" t="s">
        <v>152</v>
      </c>
      <c r="AH448" s="213">
        <v>0</v>
      </c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outlineLevel="1" x14ac:dyDescent="0.2">
      <c r="A449" s="220"/>
      <c r="B449" s="221"/>
      <c r="C449" s="254" t="s">
        <v>184</v>
      </c>
      <c r="D449" s="223"/>
      <c r="E449" s="224">
        <v>17.484000000000002</v>
      </c>
      <c r="F449" s="222"/>
      <c r="G449" s="222"/>
      <c r="H449" s="222"/>
      <c r="I449" s="222"/>
      <c r="J449" s="222"/>
      <c r="K449" s="222"/>
      <c r="L449" s="222"/>
      <c r="M449" s="222"/>
      <c r="N449" s="222"/>
      <c r="O449" s="222"/>
      <c r="P449" s="222"/>
      <c r="Q449" s="222"/>
      <c r="R449" s="222"/>
      <c r="S449" s="222"/>
      <c r="T449" s="222"/>
      <c r="U449" s="222"/>
      <c r="V449" s="222"/>
      <c r="W449" s="222"/>
      <c r="X449" s="222"/>
      <c r="Y449" s="213"/>
      <c r="Z449" s="213"/>
      <c r="AA449" s="213"/>
      <c r="AB449" s="213"/>
      <c r="AC449" s="213"/>
      <c r="AD449" s="213"/>
      <c r="AE449" s="213"/>
      <c r="AF449" s="213"/>
      <c r="AG449" s="213" t="s">
        <v>152</v>
      </c>
      <c r="AH449" s="213">
        <v>0</v>
      </c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1" x14ac:dyDescent="0.2">
      <c r="A450" s="220"/>
      <c r="B450" s="221"/>
      <c r="C450" s="254" t="s">
        <v>185</v>
      </c>
      <c r="D450" s="223"/>
      <c r="E450" s="224">
        <v>35.2532</v>
      </c>
      <c r="F450" s="222"/>
      <c r="G450" s="222"/>
      <c r="H450" s="222"/>
      <c r="I450" s="222"/>
      <c r="J450" s="222"/>
      <c r="K450" s="222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13"/>
      <c r="Z450" s="213"/>
      <c r="AA450" s="213"/>
      <c r="AB450" s="213"/>
      <c r="AC450" s="213"/>
      <c r="AD450" s="213"/>
      <c r="AE450" s="213"/>
      <c r="AF450" s="213"/>
      <c r="AG450" s="213" t="s">
        <v>152</v>
      </c>
      <c r="AH450" s="213">
        <v>0</v>
      </c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1" x14ac:dyDescent="0.2">
      <c r="A451" s="220"/>
      <c r="B451" s="221"/>
      <c r="C451" s="254" t="s">
        <v>186</v>
      </c>
      <c r="D451" s="223"/>
      <c r="E451" s="224"/>
      <c r="F451" s="222"/>
      <c r="G451" s="222"/>
      <c r="H451" s="222"/>
      <c r="I451" s="222"/>
      <c r="J451" s="222"/>
      <c r="K451" s="222"/>
      <c r="L451" s="222"/>
      <c r="M451" s="222"/>
      <c r="N451" s="222"/>
      <c r="O451" s="222"/>
      <c r="P451" s="222"/>
      <c r="Q451" s="222"/>
      <c r="R451" s="222"/>
      <c r="S451" s="222"/>
      <c r="T451" s="222"/>
      <c r="U451" s="222"/>
      <c r="V451" s="222"/>
      <c r="W451" s="222"/>
      <c r="X451" s="222"/>
      <c r="Y451" s="213"/>
      <c r="Z451" s="213"/>
      <c r="AA451" s="213"/>
      <c r="AB451" s="213"/>
      <c r="AC451" s="213"/>
      <c r="AD451" s="213"/>
      <c r="AE451" s="213"/>
      <c r="AF451" s="213"/>
      <c r="AG451" s="213" t="s">
        <v>152</v>
      </c>
      <c r="AH451" s="213">
        <v>0</v>
      </c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1" x14ac:dyDescent="0.2">
      <c r="A452" s="220"/>
      <c r="B452" s="221"/>
      <c r="C452" s="254" t="s">
        <v>187</v>
      </c>
      <c r="D452" s="223"/>
      <c r="E452" s="224">
        <v>0.24199999999999999</v>
      </c>
      <c r="F452" s="222"/>
      <c r="G452" s="222"/>
      <c r="H452" s="222"/>
      <c r="I452" s="222"/>
      <c r="J452" s="222"/>
      <c r="K452" s="222"/>
      <c r="L452" s="222"/>
      <c r="M452" s="222"/>
      <c r="N452" s="222"/>
      <c r="O452" s="222"/>
      <c r="P452" s="222"/>
      <c r="Q452" s="222"/>
      <c r="R452" s="222"/>
      <c r="S452" s="222"/>
      <c r="T452" s="222"/>
      <c r="U452" s="222"/>
      <c r="V452" s="222"/>
      <c r="W452" s="222"/>
      <c r="X452" s="222"/>
      <c r="Y452" s="213"/>
      <c r="Z452" s="213"/>
      <c r="AA452" s="213"/>
      <c r="AB452" s="213"/>
      <c r="AC452" s="213"/>
      <c r="AD452" s="213"/>
      <c r="AE452" s="213"/>
      <c r="AF452" s="213"/>
      <c r="AG452" s="213" t="s">
        <v>152</v>
      </c>
      <c r="AH452" s="213">
        <v>0</v>
      </c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 x14ac:dyDescent="0.2">
      <c r="A453" s="220"/>
      <c r="B453" s="221"/>
      <c r="C453" s="254" t="s">
        <v>188</v>
      </c>
      <c r="D453" s="223"/>
      <c r="E453" s="224">
        <v>0.47599999999999998</v>
      </c>
      <c r="F453" s="222"/>
      <c r="G453" s="222"/>
      <c r="H453" s="222"/>
      <c r="I453" s="222"/>
      <c r="J453" s="222"/>
      <c r="K453" s="222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13"/>
      <c r="Z453" s="213"/>
      <c r="AA453" s="213"/>
      <c r="AB453" s="213"/>
      <c r="AC453" s="213"/>
      <c r="AD453" s="213"/>
      <c r="AE453" s="213"/>
      <c r="AF453" s="213"/>
      <c r="AG453" s="213" t="s">
        <v>152</v>
      </c>
      <c r="AH453" s="213">
        <v>0</v>
      </c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outlineLevel="1" x14ac:dyDescent="0.2">
      <c r="A454" s="220"/>
      <c r="B454" s="221"/>
      <c r="C454" s="254" t="s">
        <v>189</v>
      </c>
      <c r="D454" s="223"/>
      <c r="E454" s="224">
        <v>0.39200000000000002</v>
      </c>
      <c r="F454" s="222"/>
      <c r="G454" s="222"/>
      <c r="H454" s="222"/>
      <c r="I454" s="222"/>
      <c r="J454" s="222"/>
      <c r="K454" s="222"/>
      <c r="L454" s="222"/>
      <c r="M454" s="222"/>
      <c r="N454" s="222"/>
      <c r="O454" s="222"/>
      <c r="P454" s="222"/>
      <c r="Q454" s="222"/>
      <c r="R454" s="222"/>
      <c r="S454" s="222"/>
      <c r="T454" s="222"/>
      <c r="U454" s="222"/>
      <c r="V454" s="222"/>
      <c r="W454" s="222"/>
      <c r="X454" s="222"/>
      <c r="Y454" s="213"/>
      <c r="Z454" s="213"/>
      <c r="AA454" s="213"/>
      <c r="AB454" s="213"/>
      <c r="AC454" s="213"/>
      <c r="AD454" s="213"/>
      <c r="AE454" s="213"/>
      <c r="AF454" s="213"/>
      <c r="AG454" s="213" t="s">
        <v>152</v>
      </c>
      <c r="AH454" s="213">
        <v>0</v>
      </c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1" x14ac:dyDescent="0.2">
      <c r="A455" s="220"/>
      <c r="B455" s="221"/>
      <c r="C455" s="254" t="s">
        <v>190</v>
      </c>
      <c r="D455" s="223"/>
      <c r="E455" s="224">
        <v>1.17</v>
      </c>
      <c r="F455" s="222"/>
      <c r="G455" s="222"/>
      <c r="H455" s="222"/>
      <c r="I455" s="222"/>
      <c r="J455" s="222"/>
      <c r="K455" s="222"/>
      <c r="L455" s="222"/>
      <c r="M455" s="222"/>
      <c r="N455" s="222"/>
      <c r="O455" s="222"/>
      <c r="P455" s="222"/>
      <c r="Q455" s="222"/>
      <c r="R455" s="222"/>
      <c r="S455" s="222"/>
      <c r="T455" s="222"/>
      <c r="U455" s="222"/>
      <c r="V455" s="222"/>
      <c r="W455" s="222"/>
      <c r="X455" s="222"/>
      <c r="Y455" s="213"/>
      <c r="Z455" s="213"/>
      <c r="AA455" s="213"/>
      <c r="AB455" s="213"/>
      <c r="AC455" s="213"/>
      <c r="AD455" s="213"/>
      <c r="AE455" s="213"/>
      <c r="AF455" s="213"/>
      <c r="AG455" s="213" t="s">
        <v>152</v>
      </c>
      <c r="AH455" s="213">
        <v>0</v>
      </c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1" x14ac:dyDescent="0.2">
      <c r="A456" s="220"/>
      <c r="B456" s="221"/>
      <c r="C456" s="254" t="s">
        <v>491</v>
      </c>
      <c r="D456" s="223"/>
      <c r="E456" s="224"/>
      <c r="F456" s="222"/>
      <c r="G456" s="222"/>
      <c r="H456" s="222"/>
      <c r="I456" s="222"/>
      <c r="J456" s="222"/>
      <c r="K456" s="222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13"/>
      <c r="Z456" s="213"/>
      <c r="AA456" s="213"/>
      <c r="AB456" s="213"/>
      <c r="AC456" s="213"/>
      <c r="AD456" s="213"/>
      <c r="AE456" s="213"/>
      <c r="AF456" s="213"/>
      <c r="AG456" s="213" t="s">
        <v>152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1" x14ac:dyDescent="0.2">
      <c r="A457" s="220"/>
      <c r="B457" s="221"/>
      <c r="C457" s="254" t="s">
        <v>492</v>
      </c>
      <c r="D457" s="223"/>
      <c r="E457" s="224">
        <v>15.1</v>
      </c>
      <c r="F457" s="222"/>
      <c r="G457" s="222"/>
      <c r="H457" s="222"/>
      <c r="I457" s="222"/>
      <c r="J457" s="222"/>
      <c r="K457" s="222"/>
      <c r="L457" s="222"/>
      <c r="M457" s="222"/>
      <c r="N457" s="222"/>
      <c r="O457" s="222"/>
      <c r="P457" s="222"/>
      <c r="Q457" s="222"/>
      <c r="R457" s="222"/>
      <c r="S457" s="222"/>
      <c r="T457" s="222"/>
      <c r="U457" s="222"/>
      <c r="V457" s="222"/>
      <c r="W457" s="222"/>
      <c r="X457" s="222"/>
      <c r="Y457" s="213"/>
      <c r="Z457" s="213"/>
      <c r="AA457" s="213"/>
      <c r="AB457" s="213"/>
      <c r="AC457" s="213"/>
      <c r="AD457" s="213"/>
      <c r="AE457" s="213"/>
      <c r="AF457" s="213"/>
      <c r="AG457" s="213" t="s">
        <v>152</v>
      </c>
      <c r="AH457" s="213">
        <v>0</v>
      </c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1" x14ac:dyDescent="0.2">
      <c r="A458" s="220"/>
      <c r="B458" s="221"/>
      <c r="C458" s="254" t="s">
        <v>155</v>
      </c>
      <c r="D458" s="223"/>
      <c r="E458" s="224"/>
      <c r="F458" s="222"/>
      <c r="G458" s="222"/>
      <c r="H458" s="222"/>
      <c r="I458" s="222"/>
      <c r="J458" s="222"/>
      <c r="K458" s="222"/>
      <c r="L458" s="222"/>
      <c r="M458" s="222"/>
      <c r="N458" s="222"/>
      <c r="O458" s="222"/>
      <c r="P458" s="222"/>
      <c r="Q458" s="222"/>
      <c r="R458" s="222"/>
      <c r="S458" s="222"/>
      <c r="T458" s="222"/>
      <c r="U458" s="222"/>
      <c r="V458" s="222"/>
      <c r="W458" s="222"/>
      <c r="X458" s="222"/>
      <c r="Y458" s="213"/>
      <c r="Z458" s="213"/>
      <c r="AA458" s="213"/>
      <c r="AB458" s="213"/>
      <c r="AC458" s="213"/>
      <c r="AD458" s="213"/>
      <c r="AE458" s="213"/>
      <c r="AF458" s="213"/>
      <c r="AG458" s="213" t="s">
        <v>152</v>
      </c>
      <c r="AH458" s="213">
        <v>0</v>
      </c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">
      <c r="A459" s="220"/>
      <c r="B459" s="221"/>
      <c r="C459" s="254" t="s">
        <v>191</v>
      </c>
      <c r="D459" s="223"/>
      <c r="E459" s="224">
        <v>-1.4850000000000001</v>
      </c>
      <c r="F459" s="222"/>
      <c r="G459" s="222"/>
      <c r="H459" s="222"/>
      <c r="I459" s="222"/>
      <c r="J459" s="222"/>
      <c r="K459" s="222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13"/>
      <c r="Z459" s="213"/>
      <c r="AA459" s="213"/>
      <c r="AB459" s="213"/>
      <c r="AC459" s="213"/>
      <c r="AD459" s="213"/>
      <c r="AE459" s="213"/>
      <c r="AF459" s="213"/>
      <c r="AG459" s="213" t="s">
        <v>152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1" x14ac:dyDescent="0.2">
      <c r="A460" s="220"/>
      <c r="B460" s="221"/>
      <c r="C460" s="254" t="s">
        <v>192</v>
      </c>
      <c r="D460" s="223"/>
      <c r="E460" s="224">
        <v>-1.782</v>
      </c>
      <c r="F460" s="222"/>
      <c r="G460" s="222"/>
      <c r="H460" s="222"/>
      <c r="I460" s="222"/>
      <c r="J460" s="222"/>
      <c r="K460" s="222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13"/>
      <c r="Z460" s="213"/>
      <c r="AA460" s="213"/>
      <c r="AB460" s="213"/>
      <c r="AC460" s="213"/>
      <c r="AD460" s="213"/>
      <c r="AE460" s="213"/>
      <c r="AF460" s="213"/>
      <c r="AG460" s="213" t="s">
        <v>152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1" x14ac:dyDescent="0.2">
      <c r="A461" s="220"/>
      <c r="B461" s="221"/>
      <c r="C461" s="254" t="s">
        <v>193</v>
      </c>
      <c r="D461" s="223"/>
      <c r="E461" s="224">
        <v>-2.9249999999999998</v>
      </c>
      <c r="F461" s="222"/>
      <c r="G461" s="222"/>
      <c r="H461" s="222"/>
      <c r="I461" s="222"/>
      <c r="J461" s="222"/>
      <c r="K461" s="222"/>
      <c r="L461" s="222"/>
      <c r="M461" s="222"/>
      <c r="N461" s="222"/>
      <c r="O461" s="222"/>
      <c r="P461" s="222"/>
      <c r="Q461" s="222"/>
      <c r="R461" s="222"/>
      <c r="S461" s="222"/>
      <c r="T461" s="222"/>
      <c r="U461" s="222"/>
      <c r="V461" s="222"/>
      <c r="W461" s="222"/>
      <c r="X461" s="222"/>
      <c r="Y461" s="213"/>
      <c r="Z461" s="213"/>
      <c r="AA461" s="213"/>
      <c r="AB461" s="213"/>
      <c r="AC461" s="213"/>
      <c r="AD461" s="213"/>
      <c r="AE461" s="213"/>
      <c r="AF461" s="213"/>
      <c r="AG461" s="213" t="s">
        <v>152</v>
      </c>
      <c r="AH461" s="213">
        <v>0</v>
      </c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1" x14ac:dyDescent="0.2">
      <c r="A462" s="220"/>
      <c r="B462" s="221"/>
      <c r="C462" s="254" t="s">
        <v>194</v>
      </c>
      <c r="D462" s="223"/>
      <c r="E462" s="224">
        <v>-1.8815999999999999</v>
      </c>
      <c r="F462" s="222"/>
      <c r="G462" s="222"/>
      <c r="H462" s="222"/>
      <c r="I462" s="222"/>
      <c r="J462" s="222"/>
      <c r="K462" s="222"/>
      <c r="L462" s="222"/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13"/>
      <c r="Z462" s="213"/>
      <c r="AA462" s="213"/>
      <c r="AB462" s="213"/>
      <c r="AC462" s="213"/>
      <c r="AD462" s="213"/>
      <c r="AE462" s="213"/>
      <c r="AF462" s="213"/>
      <c r="AG462" s="213" t="s">
        <v>152</v>
      </c>
      <c r="AH462" s="213">
        <v>0</v>
      </c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outlineLevel="1" x14ac:dyDescent="0.2">
      <c r="A463" s="220"/>
      <c r="B463" s="221"/>
      <c r="C463" s="254" t="s">
        <v>195</v>
      </c>
      <c r="D463" s="223"/>
      <c r="E463" s="224">
        <v>-1.4399</v>
      </c>
      <c r="F463" s="222"/>
      <c r="G463" s="222"/>
      <c r="H463" s="222"/>
      <c r="I463" s="222"/>
      <c r="J463" s="222"/>
      <c r="K463" s="222"/>
      <c r="L463" s="222"/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13"/>
      <c r="Z463" s="213"/>
      <c r="AA463" s="213"/>
      <c r="AB463" s="213"/>
      <c r="AC463" s="213"/>
      <c r="AD463" s="213"/>
      <c r="AE463" s="213"/>
      <c r="AF463" s="213"/>
      <c r="AG463" s="213" t="s">
        <v>152</v>
      </c>
      <c r="AH463" s="213">
        <v>0</v>
      </c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1" x14ac:dyDescent="0.2">
      <c r="A464" s="220"/>
      <c r="B464" s="221"/>
      <c r="C464" s="254" t="s">
        <v>196</v>
      </c>
      <c r="D464" s="223"/>
      <c r="E464" s="224"/>
      <c r="F464" s="222"/>
      <c r="G464" s="222"/>
      <c r="H464" s="222"/>
      <c r="I464" s="222"/>
      <c r="J464" s="222"/>
      <c r="K464" s="222"/>
      <c r="L464" s="222"/>
      <c r="M464" s="222"/>
      <c r="N464" s="222"/>
      <c r="O464" s="222"/>
      <c r="P464" s="222"/>
      <c r="Q464" s="222"/>
      <c r="R464" s="222"/>
      <c r="S464" s="222"/>
      <c r="T464" s="222"/>
      <c r="U464" s="222"/>
      <c r="V464" s="222"/>
      <c r="W464" s="222"/>
      <c r="X464" s="222"/>
      <c r="Y464" s="213"/>
      <c r="Z464" s="213"/>
      <c r="AA464" s="213"/>
      <c r="AB464" s="213"/>
      <c r="AC464" s="213"/>
      <c r="AD464" s="213"/>
      <c r="AE464" s="213"/>
      <c r="AF464" s="213"/>
      <c r="AG464" s="213" t="s">
        <v>152</v>
      </c>
      <c r="AH464" s="213">
        <v>0</v>
      </c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1" x14ac:dyDescent="0.2">
      <c r="A465" s="220"/>
      <c r="B465" s="221"/>
      <c r="C465" s="254" t="s">
        <v>197</v>
      </c>
      <c r="D465" s="223"/>
      <c r="E465" s="224">
        <v>7.8739999999999997</v>
      </c>
      <c r="F465" s="222"/>
      <c r="G465" s="222"/>
      <c r="H465" s="222"/>
      <c r="I465" s="222"/>
      <c r="J465" s="222"/>
      <c r="K465" s="222"/>
      <c r="L465" s="222"/>
      <c r="M465" s="222"/>
      <c r="N465" s="222"/>
      <c r="O465" s="222"/>
      <c r="P465" s="222"/>
      <c r="Q465" s="222"/>
      <c r="R465" s="222"/>
      <c r="S465" s="222"/>
      <c r="T465" s="222"/>
      <c r="U465" s="222"/>
      <c r="V465" s="222"/>
      <c r="W465" s="222"/>
      <c r="X465" s="222"/>
      <c r="Y465" s="213"/>
      <c r="Z465" s="213"/>
      <c r="AA465" s="213"/>
      <c r="AB465" s="213"/>
      <c r="AC465" s="213"/>
      <c r="AD465" s="213"/>
      <c r="AE465" s="213"/>
      <c r="AF465" s="213"/>
      <c r="AG465" s="213" t="s">
        <v>152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 x14ac:dyDescent="0.2">
      <c r="A466" s="220"/>
      <c r="B466" s="221"/>
      <c r="C466" s="254" t="s">
        <v>198</v>
      </c>
      <c r="D466" s="223"/>
      <c r="E466" s="224">
        <v>5.3940000000000001</v>
      </c>
      <c r="F466" s="222"/>
      <c r="G466" s="222"/>
      <c r="H466" s="222"/>
      <c r="I466" s="222"/>
      <c r="J466" s="222"/>
      <c r="K466" s="222"/>
      <c r="L466" s="222"/>
      <c r="M466" s="222"/>
      <c r="N466" s="222"/>
      <c r="O466" s="222"/>
      <c r="P466" s="222"/>
      <c r="Q466" s="222"/>
      <c r="R466" s="222"/>
      <c r="S466" s="222"/>
      <c r="T466" s="222"/>
      <c r="U466" s="222"/>
      <c r="V466" s="222"/>
      <c r="W466" s="222"/>
      <c r="X466" s="222"/>
      <c r="Y466" s="213"/>
      <c r="Z466" s="213"/>
      <c r="AA466" s="213"/>
      <c r="AB466" s="213"/>
      <c r="AC466" s="213"/>
      <c r="AD466" s="213"/>
      <c r="AE466" s="213"/>
      <c r="AF466" s="213"/>
      <c r="AG466" s="213" t="s">
        <v>152</v>
      </c>
      <c r="AH466" s="213">
        <v>0</v>
      </c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1" x14ac:dyDescent="0.2">
      <c r="A467" s="220"/>
      <c r="B467" s="221"/>
      <c r="C467" s="254" t="s">
        <v>186</v>
      </c>
      <c r="D467" s="223"/>
      <c r="E467" s="224"/>
      <c r="F467" s="222"/>
      <c r="G467" s="222"/>
      <c r="H467" s="222"/>
      <c r="I467" s="222"/>
      <c r="J467" s="222"/>
      <c r="K467" s="222"/>
      <c r="L467" s="222"/>
      <c r="M467" s="222"/>
      <c r="N467" s="222"/>
      <c r="O467" s="222"/>
      <c r="P467" s="222"/>
      <c r="Q467" s="222"/>
      <c r="R467" s="222"/>
      <c r="S467" s="222"/>
      <c r="T467" s="222"/>
      <c r="U467" s="222"/>
      <c r="V467" s="222"/>
      <c r="W467" s="222"/>
      <c r="X467" s="222"/>
      <c r="Y467" s="213"/>
      <c r="Z467" s="213"/>
      <c r="AA467" s="213"/>
      <c r="AB467" s="213"/>
      <c r="AC467" s="213"/>
      <c r="AD467" s="213"/>
      <c r="AE467" s="213"/>
      <c r="AF467" s="213"/>
      <c r="AG467" s="213" t="s">
        <v>152</v>
      </c>
      <c r="AH467" s="213">
        <v>0</v>
      </c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1" x14ac:dyDescent="0.2">
      <c r="A468" s="220"/>
      <c r="B468" s="221"/>
      <c r="C468" s="254" t="s">
        <v>199</v>
      </c>
      <c r="D468" s="223"/>
      <c r="E468" s="224">
        <v>8.2000000000000003E-2</v>
      </c>
      <c r="F468" s="222"/>
      <c r="G468" s="222"/>
      <c r="H468" s="222"/>
      <c r="I468" s="222"/>
      <c r="J468" s="222"/>
      <c r="K468" s="222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13"/>
      <c r="Z468" s="213"/>
      <c r="AA468" s="213"/>
      <c r="AB468" s="213"/>
      <c r="AC468" s="213"/>
      <c r="AD468" s="213"/>
      <c r="AE468" s="213"/>
      <c r="AF468" s="213"/>
      <c r="AG468" s="213" t="s">
        <v>152</v>
      </c>
      <c r="AH468" s="213">
        <v>0</v>
      </c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1" x14ac:dyDescent="0.2">
      <c r="A469" s="220"/>
      <c r="B469" s="221"/>
      <c r="C469" s="254" t="s">
        <v>200</v>
      </c>
      <c r="D469" s="223"/>
      <c r="E469" s="224">
        <v>0.78400000000000003</v>
      </c>
      <c r="F469" s="222"/>
      <c r="G469" s="222"/>
      <c r="H469" s="222"/>
      <c r="I469" s="222"/>
      <c r="J469" s="222"/>
      <c r="K469" s="222"/>
      <c r="L469" s="222"/>
      <c r="M469" s="222"/>
      <c r="N469" s="222"/>
      <c r="O469" s="222"/>
      <c r="P469" s="222"/>
      <c r="Q469" s="222"/>
      <c r="R469" s="222"/>
      <c r="S469" s="222"/>
      <c r="T469" s="222"/>
      <c r="U469" s="222"/>
      <c r="V469" s="222"/>
      <c r="W469" s="222"/>
      <c r="X469" s="222"/>
      <c r="Y469" s="213"/>
      <c r="Z469" s="213"/>
      <c r="AA469" s="213"/>
      <c r="AB469" s="213"/>
      <c r="AC469" s="213"/>
      <c r="AD469" s="213"/>
      <c r="AE469" s="213"/>
      <c r="AF469" s="213"/>
      <c r="AG469" s="213" t="s">
        <v>152</v>
      </c>
      <c r="AH469" s="213">
        <v>0</v>
      </c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1" x14ac:dyDescent="0.2">
      <c r="A470" s="220"/>
      <c r="B470" s="221"/>
      <c r="C470" s="254" t="s">
        <v>155</v>
      </c>
      <c r="D470" s="223"/>
      <c r="E470" s="224"/>
      <c r="F470" s="222"/>
      <c r="G470" s="222"/>
      <c r="H470" s="222"/>
      <c r="I470" s="222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13"/>
      <c r="Z470" s="213"/>
      <c r="AA470" s="213"/>
      <c r="AB470" s="213"/>
      <c r="AC470" s="213"/>
      <c r="AD470" s="213"/>
      <c r="AE470" s="213"/>
      <c r="AF470" s="213"/>
      <c r="AG470" s="213" t="s">
        <v>152</v>
      </c>
      <c r="AH470" s="213">
        <v>0</v>
      </c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outlineLevel="1" x14ac:dyDescent="0.2">
      <c r="A471" s="220"/>
      <c r="B471" s="221"/>
      <c r="C471" s="254" t="s">
        <v>191</v>
      </c>
      <c r="D471" s="223"/>
      <c r="E471" s="224">
        <v>-1.4850000000000001</v>
      </c>
      <c r="F471" s="222"/>
      <c r="G471" s="222"/>
      <c r="H471" s="222"/>
      <c r="I471" s="222"/>
      <c r="J471" s="222"/>
      <c r="K471" s="222"/>
      <c r="L471" s="222"/>
      <c r="M471" s="222"/>
      <c r="N471" s="222"/>
      <c r="O471" s="222"/>
      <c r="P471" s="222"/>
      <c r="Q471" s="222"/>
      <c r="R471" s="222"/>
      <c r="S471" s="222"/>
      <c r="T471" s="222"/>
      <c r="U471" s="222"/>
      <c r="V471" s="222"/>
      <c r="W471" s="222"/>
      <c r="X471" s="222"/>
      <c r="Y471" s="213"/>
      <c r="Z471" s="213"/>
      <c r="AA471" s="213"/>
      <c r="AB471" s="213"/>
      <c r="AC471" s="213"/>
      <c r="AD471" s="213"/>
      <c r="AE471" s="213"/>
      <c r="AF471" s="213"/>
      <c r="AG471" s="213" t="s">
        <v>152</v>
      </c>
      <c r="AH471" s="213">
        <v>0</v>
      </c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outlineLevel="1" x14ac:dyDescent="0.2">
      <c r="A472" s="220"/>
      <c r="B472" s="221"/>
      <c r="C472" s="254" t="s">
        <v>201</v>
      </c>
      <c r="D472" s="223"/>
      <c r="E472" s="224">
        <v>-0.80359999999999998</v>
      </c>
      <c r="F472" s="222"/>
      <c r="G472" s="222"/>
      <c r="H472" s="222"/>
      <c r="I472" s="222"/>
      <c r="J472" s="222"/>
      <c r="K472" s="222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13"/>
      <c r="Z472" s="213"/>
      <c r="AA472" s="213"/>
      <c r="AB472" s="213"/>
      <c r="AC472" s="213"/>
      <c r="AD472" s="213"/>
      <c r="AE472" s="213"/>
      <c r="AF472" s="213"/>
      <c r="AG472" s="213" t="s">
        <v>152</v>
      </c>
      <c r="AH472" s="213">
        <v>0</v>
      </c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outlineLevel="1" x14ac:dyDescent="0.2">
      <c r="A473" s="220"/>
      <c r="B473" s="221"/>
      <c r="C473" s="254" t="s">
        <v>202</v>
      </c>
      <c r="D473" s="223"/>
      <c r="E473" s="224"/>
      <c r="F473" s="222"/>
      <c r="G473" s="222"/>
      <c r="H473" s="222"/>
      <c r="I473" s="222"/>
      <c r="J473" s="222"/>
      <c r="K473" s="222"/>
      <c r="L473" s="222"/>
      <c r="M473" s="222"/>
      <c r="N473" s="222"/>
      <c r="O473" s="222"/>
      <c r="P473" s="222"/>
      <c r="Q473" s="222"/>
      <c r="R473" s="222"/>
      <c r="S473" s="222"/>
      <c r="T473" s="222"/>
      <c r="U473" s="222"/>
      <c r="V473" s="222"/>
      <c r="W473" s="222"/>
      <c r="X473" s="222"/>
      <c r="Y473" s="213"/>
      <c r="Z473" s="213"/>
      <c r="AA473" s="213"/>
      <c r="AB473" s="213"/>
      <c r="AC473" s="213"/>
      <c r="AD473" s="213"/>
      <c r="AE473" s="213"/>
      <c r="AF473" s="213"/>
      <c r="AG473" s="213" t="s">
        <v>152</v>
      </c>
      <c r="AH473" s="213">
        <v>0</v>
      </c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outlineLevel="1" x14ac:dyDescent="0.2">
      <c r="A474" s="220"/>
      <c r="B474" s="221"/>
      <c r="C474" s="254" t="s">
        <v>203</v>
      </c>
      <c r="D474" s="223"/>
      <c r="E474" s="224">
        <v>12.1365</v>
      </c>
      <c r="F474" s="222"/>
      <c r="G474" s="222"/>
      <c r="H474" s="222"/>
      <c r="I474" s="222"/>
      <c r="J474" s="222"/>
      <c r="K474" s="222"/>
      <c r="L474" s="222"/>
      <c r="M474" s="222"/>
      <c r="N474" s="222"/>
      <c r="O474" s="222"/>
      <c r="P474" s="222"/>
      <c r="Q474" s="222"/>
      <c r="R474" s="222"/>
      <c r="S474" s="222"/>
      <c r="T474" s="222"/>
      <c r="U474" s="222"/>
      <c r="V474" s="222"/>
      <c r="W474" s="222"/>
      <c r="X474" s="222"/>
      <c r="Y474" s="213"/>
      <c r="Z474" s="213"/>
      <c r="AA474" s="213"/>
      <c r="AB474" s="213"/>
      <c r="AC474" s="213"/>
      <c r="AD474" s="213"/>
      <c r="AE474" s="213"/>
      <c r="AF474" s="213"/>
      <c r="AG474" s="213" t="s">
        <v>152</v>
      </c>
      <c r="AH474" s="213">
        <v>0</v>
      </c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1" x14ac:dyDescent="0.2">
      <c r="A475" s="220"/>
      <c r="B475" s="221"/>
      <c r="C475" s="254" t="s">
        <v>204</v>
      </c>
      <c r="D475" s="223"/>
      <c r="E475" s="224">
        <v>11.16</v>
      </c>
      <c r="F475" s="222"/>
      <c r="G475" s="222"/>
      <c r="H475" s="222"/>
      <c r="I475" s="222"/>
      <c r="J475" s="222"/>
      <c r="K475" s="222"/>
      <c r="L475" s="222"/>
      <c r="M475" s="222"/>
      <c r="N475" s="222"/>
      <c r="O475" s="222"/>
      <c r="P475" s="222"/>
      <c r="Q475" s="222"/>
      <c r="R475" s="222"/>
      <c r="S475" s="222"/>
      <c r="T475" s="222"/>
      <c r="U475" s="222"/>
      <c r="V475" s="222"/>
      <c r="W475" s="222"/>
      <c r="X475" s="222"/>
      <c r="Y475" s="213"/>
      <c r="Z475" s="213"/>
      <c r="AA475" s="213"/>
      <c r="AB475" s="213"/>
      <c r="AC475" s="213"/>
      <c r="AD475" s="213"/>
      <c r="AE475" s="213"/>
      <c r="AF475" s="213"/>
      <c r="AG475" s="213" t="s">
        <v>152</v>
      </c>
      <c r="AH475" s="213">
        <v>0</v>
      </c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1" x14ac:dyDescent="0.2">
      <c r="A476" s="220"/>
      <c r="B476" s="221"/>
      <c r="C476" s="254" t="s">
        <v>205</v>
      </c>
      <c r="D476" s="223"/>
      <c r="E476" s="224">
        <v>17.694800000000001</v>
      </c>
      <c r="F476" s="222"/>
      <c r="G476" s="222"/>
      <c r="H476" s="222"/>
      <c r="I476" s="222"/>
      <c r="J476" s="222"/>
      <c r="K476" s="222"/>
      <c r="L476" s="222"/>
      <c r="M476" s="222"/>
      <c r="N476" s="222"/>
      <c r="O476" s="222"/>
      <c r="P476" s="222"/>
      <c r="Q476" s="222"/>
      <c r="R476" s="222"/>
      <c r="S476" s="222"/>
      <c r="T476" s="222"/>
      <c r="U476" s="222"/>
      <c r="V476" s="222"/>
      <c r="W476" s="222"/>
      <c r="X476" s="222"/>
      <c r="Y476" s="213"/>
      <c r="Z476" s="213"/>
      <c r="AA476" s="213"/>
      <c r="AB476" s="213"/>
      <c r="AC476" s="213"/>
      <c r="AD476" s="213"/>
      <c r="AE476" s="213"/>
      <c r="AF476" s="213"/>
      <c r="AG476" s="213" t="s">
        <v>152</v>
      </c>
      <c r="AH476" s="213">
        <v>0</v>
      </c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 x14ac:dyDescent="0.2">
      <c r="A477" s="220"/>
      <c r="B477" s="221"/>
      <c r="C477" s="254" t="s">
        <v>206</v>
      </c>
      <c r="D477" s="223"/>
      <c r="E477" s="224">
        <v>17.595600000000001</v>
      </c>
      <c r="F477" s="222"/>
      <c r="G477" s="222"/>
      <c r="H477" s="222"/>
      <c r="I477" s="222"/>
      <c r="J477" s="222"/>
      <c r="K477" s="222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13"/>
      <c r="Z477" s="213"/>
      <c r="AA477" s="213"/>
      <c r="AB477" s="213"/>
      <c r="AC477" s="213"/>
      <c r="AD477" s="213"/>
      <c r="AE477" s="213"/>
      <c r="AF477" s="213"/>
      <c r="AG477" s="213" t="s">
        <v>152</v>
      </c>
      <c r="AH477" s="213">
        <v>0</v>
      </c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1" x14ac:dyDescent="0.2">
      <c r="A478" s="220"/>
      <c r="B478" s="221"/>
      <c r="C478" s="254" t="s">
        <v>186</v>
      </c>
      <c r="D478" s="223"/>
      <c r="E478" s="224"/>
      <c r="F478" s="222"/>
      <c r="G478" s="222"/>
      <c r="H478" s="222"/>
      <c r="I478" s="222"/>
      <c r="J478" s="222"/>
      <c r="K478" s="222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13"/>
      <c r="Z478" s="213"/>
      <c r="AA478" s="213"/>
      <c r="AB478" s="213"/>
      <c r="AC478" s="213"/>
      <c r="AD478" s="213"/>
      <c r="AE478" s="213"/>
      <c r="AF478" s="213"/>
      <c r="AG478" s="213" t="s">
        <v>152</v>
      </c>
      <c r="AH478" s="213">
        <v>0</v>
      </c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outlineLevel="1" x14ac:dyDescent="0.2">
      <c r="A479" s="220"/>
      <c r="B479" s="221"/>
      <c r="C479" s="254" t="s">
        <v>207</v>
      </c>
      <c r="D479" s="223"/>
      <c r="E479" s="224">
        <v>0.35</v>
      </c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13"/>
      <c r="Z479" s="213"/>
      <c r="AA479" s="213"/>
      <c r="AB479" s="213"/>
      <c r="AC479" s="213"/>
      <c r="AD479" s="213"/>
      <c r="AE479" s="213"/>
      <c r="AF479" s="213"/>
      <c r="AG479" s="213" t="s">
        <v>152</v>
      </c>
      <c r="AH479" s="213">
        <v>0</v>
      </c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outlineLevel="1" x14ac:dyDescent="0.2">
      <c r="A480" s="220"/>
      <c r="B480" s="221"/>
      <c r="C480" s="254" t="s">
        <v>188</v>
      </c>
      <c r="D480" s="223"/>
      <c r="E480" s="224">
        <v>0.47599999999999998</v>
      </c>
      <c r="F480" s="222"/>
      <c r="G480" s="222"/>
      <c r="H480" s="222"/>
      <c r="I480" s="222"/>
      <c r="J480" s="222"/>
      <c r="K480" s="222"/>
      <c r="L480" s="222"/>
      <c r="M480" s="222"/>
      <c r="N480" s="222"/>
      <c r="O480" s="222"/>
      <c r="P480" s="222"/>
      <c r="Q480" s="222"/>
      <c r="R480" s="222"/>
      <c r="S480" s="222"/>
      <c r="T480" s="222"/>
      <c r="U480" s="222"/>
      <c r="V480" s="222"/>
      <c r="W480" s="222"/>
      <c r="X480" s="222"/>
      <c r="Y480" s="213"/>
      <c r="Z480" s="213"/>
      <c r="AA480" s="213"/>
      <c r="AB480" s="213"/>
      <c r="AC480" s="213"/>
      <c r="AD480" s="213"/>
      <c r="AE480" s="213"/>
      <c r="AF480" s="213"/>
      <c r="AG480" s="213" t="s">
        <v>152</v>
      </c>
      <c r="AH480" s="213">
        <v>0</v>
      </c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outlineLevel="1" x14ac:dyDescent="0.2">
      <c r="A481" s="220"/>
      <c r="B481" s="221"/>
      <c r="C481" s="254" t="s">
        <v>208</v>
      </c>
      <c r="D481" s="223"/>
      <c r="E481" s="224">
        <v>0.38400000000000001</v>
      </c>
      <c r="F481" s="222"/>
      <c r="G481" s="222"/>
      <c r="H481" s="222"/>
      <c r="I481" s="222"/>
      <c r="J481" s="222"/>
      <c r="K481" s="222"/>
      <c r="L481" s="222"/>
      <c r="M481" s="222"/>
      <c r="N481" s="222"/>
      <c r="O481" s="222"/>
      <c r="P481" s="222"/>
      <c r="Q481" s="222"/>
      <c r="R481" s="222"/>
      <c r="S481" s="222"/>
      <c r="T481" s="222"/>
      <c r="U481" s="222"/>
      <c r="V481" s="222"/>
      <c r="W481" s="222"/>
      <c r="X481" s="222"/>
      <c r="Y481" s="213"/>
      <c r="Z481" s="213"/>
      <c r="AA481" s="213"/>
      <c r="AB481" s="213"/>
      <c r="AC481" s="213"/>
      <c r="AD481" s="213"/>
      <c r="AE481" s="213"/>
      <c r="AF481" s="213"/>
      <c r="AG481" s="213" t="s">
        <v>152</v>
      </c>
      <c r="AH481" s="213">
        <v>0</v>
      </c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 x14ac:dyDescent="0.2">
      <c r="A482" s="220"/>
      <c r="B482" s="221"/>
      <c r="C482" s="254" t="s">
        <v>209</v>
      </c>
      <c r="D482" s="223"/>
      <c r="E482" s="224">
        <v>1.5680000000000001</v>
      </c>
      <c r="F482" s="222"/>
      <c r="G482" s="222"/>
      <c r="H482" s="222"/>
      <c r="I482" s="222"/>
      <c r="J482" s="222"/>
      <c r="K482" s="222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13"/>
      <c r="Z482" s="213"/>
      <c r="AA482" s="213"/>
      <c r="AB482" s="213"/>
      <c r="AC482" s="213"/>
      <c r="AD482" s="213"/>
      <c r="AE482" s="213"/>
      <c r="AF482" s="213"/>
      <c r="AG482" s="213" t="s">
        <v>152</v>
      </c>
      <c r="AH482" s="213">
        <v>0</v>
      </c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outlineLevel="1" x14ac:dyDescent="0.2">
      <c r="A483" s="220"/>
      <c r="B483" s="221"/>
      <c r="C483" s="254" t="s">
        <v>491</v>
      </c>
      <c r="D483" s="223"/>
      <c r="E483" s="224"/>
      <c r="F483" s="222"/>
      <c r="G483" s="222"/>
      <c r="H483" s="222"/>
      <c r="I483" s="222"/>
      <c r="J483" s="222"/>
      <c r="K483" s="222"/>
      <c r="L483" s="222"/>
      <c r="M483" s="222"/>
      <c r="N483" s="222"/>
      <c r="O483" s="222"/>
      <c r="P483" s="222"/>
      <c r="Q483" s="222"/>
      <c r="R483" s="222"/>
      <c r="S483" s="222"/>
      <c r="T483" s="222"/>
      <c r="U483" s="222"/>
      <c r="V483" s="222"/>
      <c r="W483" s="222"/>
      <c r="X483" s="222"/>
      <c r="Y483" s="213"/>
      <c r="Z483" s="213"/>
      <c r="AA483" s="213"/>
      <c r="AB483" s="213"/>
      <c r="AC483" s="213"/>
      <c r="AD483" s="213"/>
      <c r="AE483" s="213"/>
      <c r="AF483" s="213"/>
      <c r="AG483" s="213" t="s">
        <v>152</v>
      </c>
      <c r="AH483" s="213">
        <v>0</v>
      </c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1" x14ac:dyDescent="0.2">
      <c r="A484" s="220"/>
      <c r="B484" s="221"/>
      <c r="C484" s="254" t="s">
        <v>462</v>
      </c>
      <c r="D484" s="223"/>
      <c r="E484" s="224">
        <v>21.4</v>
      </c>
      <c r="F484" s="222"/>
      <c r="G484" s="222"/>
      <c r="H484" s="222"/>
      <c r="I484" s="222"/>
      <c r="J484" s="222"/>
      <c r="K484" s="222"/>
      <c r="L484" s="222"/>
      <c r="M484" s="222"/>
      <c r="N484" s="222"/>
      <c r="O484" s="222"/>
      <c r="P484" s="222"/>
      <c r="Q484" s="222"/>
      <c r="R484" s="222"/>
      <c r="S484" s="222"/>
      <c r="T484" s="222"/>
      <c r="U484" s="222"/>
      <c r="V484" s="222"/>
      <c r="W484" s="222"/>
      <c r="X484" s="222"/>
      <c r="Y484" s="213"/>
      <c r="Z484" s="213"/>
      <c r="AA484" s="213"/>
      <c r="AB484" s="213"/>
      <c r="AC484" s="213"/>
      <c r="AD484" s="213"/>
      <c r="AE484" s="213"/>
      <c r="AF484" s="213"/>
      <c r="AG484" s="213" t="s">
        <v>152</v>
      </c>
      <c r="AH484" s="213">
        <v>0</v>
      </c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 x14ac:dyDescent="0.2">
      <c r="A485" s="220"/>
      <c r="B485" s="221"/>
      <c r="C485" s="254" t="s">
        <v>155</v>
      </c>
      <c r="D485" s="223"/>
      <c r="E485" s="224"/>
      <c r="F485" s="222"/>
      <c r="G485" s="222"/>
      <c r="H485" s="222"/>
      <c r="I485" s="222"/>
      <c r="J485" s="222"/>
      <c r="K485" s="222"/>
      <c r="L485" s="222"/>
      <c r="M485" s="222"/>
      <c r="N485" s="222"/>
      <c r="O485" s="222"/>
      <c r="P485" s="222"/>
      <c r="Q485" s="222"/>
      <c r="R485" s="222"/>
      <c r="S485" s="222"/>
      <c r="T485" s="222"/>
      <c r="U485" s="222"/>
      <c r="V485" s="222"/>
      <c r="W485" s="222"/>
      <c r="X485" s="222"/>
      <c r="Y485" s="213"/>
      <c r="Z485" s="213"/>
      <c r="AA485" s="213"/>
      <c r="AB485" s="213"/>
      <c r="AC485" s="213"/>
      <c r="AD485" s="213"/>
      <c r="AE485" s="213"/>
      <c r="AF485" s="213"/>
      <c r="AG485" s="213" t="s">
        <v>152</v>
      </c>
      <c r="AH485" s="213">
        <v>0</v>
      </c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">
      <c r="A486" s="220"/>
      <c r="B486" s="221"/>
      <c r="C486" s="254" t="s">
        <v>210</v>
      </c>
      <c r="D486" s="223"/>
      <c r="E486" s="224">
        <v>-2.0825</v>
      </c>
      <c r="F486" s="222"/>
      <c r="G486" s="222"/>
      <c r="H486" s="222"/>
      <c r="I486" s="222"/>
      <c r="J486" s="222"/>
      <c r="K486" s="222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13"/>
      <c r="Z486" s="213"/>
      <c r="AA486" s="213"/>
      <c r="AB486" s="213"/>
      <c r="AC486" s="213"/>
      <c r="AD486" s="213"/>
      <c r="AE486" s="213"/>
      <c r="AF486" s="213"/>
      <c r="AG486" s="213" t="s">
        <v>152</v>
      </c>
      <c r="AH486" s="213">
        <v>0</v>
      </c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1" x14ac:dyDescent="0.2">
      <c r="A487" s="220"/>
      <c r="B487" s="221"/>
      <c r="C487" s="254" t="s">
        <v>211</v>
      </c>
      <c r="D487" s="223"/>
      <c r="E487" s="224">
        <v>-3.7631999999999999</v>
      </c>
      <c r="F487" s="222"/>
      <c r="G487" s="222"/>
      <c r="H487" s="222"/>
      <c r="I487" s="222"/>
      <c r="J487" s="222"/>
      <c r="K487" s="222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13"/>
      <c r="Z487" s="213"/>
      <c r="AA487" s="213"/>
      <c r="AB487" s="213"/>
      <c r="AC487" s="213"/>
      <c r="AD487" s="213"/>
      <c r="AE487" s="213"/>
      <c r="AF487" s="213"/>
      <c r="AG487" s="213" t="s">
        <v>152</v>
      </c>
      <c r="AH487" s="213">
        <v>0</v>
      </c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outlineLevel="1" x14ac:dyDescent="0.2">
      <c r="A488" s="232">
        <v>80</v>
      </c>
      <c r="B488" s="233" t="s">
        <v>493</v>
      </c>
      <c r="C488" s="252" t="s">
        <v>494</v>
      </c>
      <c r="D488" s="234" t="s">
        <v>144</v>
      </c>
      <c r="E488" s="235">
        <v>171.37950000000001</v>
      </c>
      <c r="F488" s="236"/>
      <c r="G488" s="237">
        <f>ROUND(E488*F488,2)</f>
        <v>0</v>
      </c>
      <c r="H488" s="236"/>
      <c r="I488" s="237">
        <f>ROUND(E488*H488,2)</f>
        <v>0</v>
      </c>
      <c r="J488" s="236"/>
      <c r="K488" s="237">
        <f>ROUND(E488*J488,2)</f>
        <v>0</v>
      </c>
      <c r="L488" s="237">
        <v>15</v>
      </c>
      <c r="M488" s="237">
        <f>G488*(1+L488/100)</f>
        <v>0</v>
      </c>
      <c r="N488" s="237">
        <v>6.9999999999999994E-5</v>
      </c>
      <c r="O488" s="237">
        <f>ROUND(E488*N488,2)</f>
        <v>0.01</v>
      </c>
      <c r="P488" s="237">
        <v>0</v>
      </c>
      <c r="Q488" s="237">
        <f>ROUND(E488*P488,2)</f>
        <v>0</v>
      </c>
      <c r="R488" s="237" t="s">
        <v>490</v>
      </c>
      <c r="S488" s="237" t="s">
        <v>146</v>
      </c>
      <c r="T488" s="238" t="s">
        <v>146</v>
      </c>
      <c r="U488" s="222">
        <v>3.2480000000000002E-2</v>
      </c>
      <c r="V488" s="222">
        <f>ROUND(E488*U488,2)</f>
        <v>5.57</v>
      </c>
      <c r="W488" s="222"/>
      <c r="X488" s="222" t="s">
        <v>147</v>
      </c>
      <c r="Y488" s="213"/>
      <c r="Z488" s="213"/>
      <c r="AA488" s="213"/>
      <c r="AB488" s="213"/>
      <c r="AC488" s="213"/>
      <c r="AD488" s="213"/>
      <c r="AE488" s="213"/>
      <c r="AF488" s="213"/>
      <c r="AG488" s="213" t="s">
        <v>148</v>
      </c>
      <c r="AH488" s="213"/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">
      <c r="A489" s="220"/>
      <c r="B489" s="221"/>
      <c r="C489" s="254" t="s">
        <v>183</v>
      </c>
      <c r="D489" s="223"/>
      <c r="E489" s="224"/>
      <c r="F489" s="222"/>
      <c r="G489" s="222"/>
      <c r="H489" s="222"/>
      <c r="I489" s="222"/>
      <c r="J489" s="222"/>
      <c r="K489" s="222"/>
      <c r="L489" s="222"/>
      <c r="M489" s="222"/>
      <c r="N489" s="222"/>
      <c r="O489" s="222"/>
      <c r="P489" s="222"/>
      <c r="Q489" s="222"/>
      <c r="R489" s="222"/>
      <c r="S489" s="222"/>
      <c r="T489" s="222"/>
      <c r="U489" s="222"/>
      <c r="V489" s="222"/>
      <c r="W489" s="222"/>
      <c r="X489" s="222"/>
      <c r="Y489" s="213"/>
      <c r="Z489" s="213"/>
      <c r="AA489" s="213"/>
      <c r="AB489" s="213"/>
      <c r="AC489" s="213"/>
      <c r="AD489" s="213"/>
      <c r="AE489" s="213"/>
      <c r="AF489" s="213"/>
      <c r="AG489" s="213" t="s">
        <v>152</v>
      </c>
      <c r="AH489" s="213">
        <v>0</v>
      </c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1" x14ac:dyDescent="0.2">
      <c r="A490" s="220"/>
      <c r="B490" s="221"/>
      <c r="C490" s="254" t="s">
        <v>165</v>
      </c>
      <c r="D490" s="223"/>
      <c r="E490" s="224"/>
      <c r="F490" s="222"/>
      <c r="G490" s="222"/>
      <c r="H490" s="222"/>
      <c r="I490" s="222"/>
      <c r="J490" s="222"/>
      <c r="K490" s="222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13"/>
      <c r="Z490" s="213"/>
      <c r="AA490" s="213"/>
      <c r="AB490" s="213"/>
      <c r="AC490" s="213"/>
      <c r="AD490" s="213"/>
      <c r="AE490" s="213"/>
      <c r="AF490" s="213"/>
      <c r="AG490" s="213" t="s">
        <v>152</v>
      </c>
      <c r="AH490" s="213">
        <v>0</v>
      </c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13"/>
      <c r="BB490" s="213"/>
      <c r="BC490" s="213"/>
      <c r="BD490" s="213"/>
      <c r="BE490" s="213"/>
      <c r="BF490" s="213"/>
      <c r="BG490" s="213"/>
      <c r="BH490" s="213"/>
    </row>
    <row r="491" spans="1:60" outlineLevel="1" x14ac:dyDescent="0.2">
      <c r="A491" s="220"/>
      <c r="B491" s="221"/>
      <c r="C491" s="254" t="s">
        <v>495</v>
      </c>
      <c r="D491" s="223"/>
      <c r="E491" s="224">
        <v>8.7420000000000009</v>
      </c>
      <c r="F491" s="222"/>
      <c r="G491" s="222"/>
      <c r="H491" s="222"/>
      <c r="I491" s="222"/>
      <c r="J491" s="222"/>
      <c r="K491" s="222"/>
      <c r="L491" s="222"/>
      <c r="M491" s="222"/>
      <c r="N491" s="222"/>
      <c r="O491" s="222"/>
      <c r="P491" s="222"/>
      <c r="Q491" s="222"/>
      <c r="R491" s="222"/>
      <c r="S491" s="222"/>
      <c r="T491" s="222"/>
      <c r="U491" s="222"/>
      <c r="V491" s="222"/>
      <c r="W491" s="222"/>
      <c r="X491" s="222"/>
      <c r="Y491" s="213"/>
      <c r="Z491" s="213"/>
      <c r="AA491" s="213"/>
      <c r="AB491" s="213"/>
      <c r="AC491" s="213"/>
      <c r="AD491" s="213"/>
      <c r="AE491" s="213"/>
      <c r="AF491" s="213"/>
      <c r="AG491" s="213" t="s">
        <v>152</v>
      </c>
      <c r="AH491" s="213">
        <v>0</v>
      </c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outlineLevel="1" x14ac:dyDescent="0.2">
      <c r="A492" s="220"/>
      <c r="B492" s="221"/>
      <c r="C492" s="254" t="s">
        <v>185</v>
      </c>
      <c r="D492" s="223"/>
      <c r="E492" s="224">
        <v>35.2532</v>
      </c>
      <c r="F492" s="222"/>
      <c r="G492" s="222"/>
      <c r="H492" s="222"/>
      <c r="I492" s="222"/>
      <c r="J492" s="222"/>
      <c r="K492" s="222"/>
      <c r="L492" s="222"/>
      <c r="M492" s="222"/>
      <c r="N492" s="222"/>
      <c r="O492" s="222"/>
      <c r="P492" s="222"/>
      <c r="Q492" s="222"/>
      <c r="R492" s="222"/>
      <c r="S492" s="222"/>
      <c r="T492" s="222"/>
      <c r="U492" s="222"/>
      <c r="V492" s="222"/>
      <c r="W492" s="222"/>
      <c r="X492" s="222"/>
      <c r="Y492" s="213"/>
      <c r="Z492" s="213"/>
      <c r="AA492" s="213"/>
      <c r="AB492" s="213"/>
      <c r="AC492" s="213"/>
      <c r="AD492" s="213"/>
      <c r="AE492" s="213"/>
      <c r="AF492" s="213"/>
      <c r="AG492" s="213" t="s">
        <v>152</v>
      </c>
      <c r="AH492" s="213">
        <v>0</v>
      </c>
      <c r="AI492" s="213"/>
      <c r="AJ492" s="213"/>
      <c r="AK492" s="213"/>
      <c r="AL492" s="213"/>
      <c r="AM492" s="213"/>
      <c r="AN492" s="213"/>
      <c r="AO492" s="213"/>
      <c r="AP492" s="213"/>
      <c r="AQ492" s="213"/>
      <c r="AR492" s="213"/>
      <c r="AS492" s="213"/>
      <c r="AT492" s="213"/>
      <c r="AU492" s="213"/>
      <c r="AV492" s="213"/>
      <c r="AW492" s="213"/>
      <c r="AX492" s="213"/>
      <c r="AY492" s="213"/>
      <c r="AZ492" s="213"/>
      <c r="BA492" s="213"/>
      <c r="BB492" s="213"/>
      <c r="BC492" s="213"/>
      <c r="BD492" s="213"/>
      <c r="BE492" s="213"/>
      <c r="BF492" s="213"/>
      <c r="BG492" s="213"/>
      <c r="BH492" s="213"/>
    </row>
    <row r="493" spans="1:60" outlineLevel="1" x14ac:dyDescent="0.2">
      <c r="A493" s="220"/>
      <c r="B493" s="221"/>
      <c r="C493" s="254" t="s">
        <v>496</v>
      </c>
      <c r="D493" s="223"/>
      <c r="E493" s="224">
        <v>7.5640000000000001</v>
      </c>
      <c r="F493" s="222"/>
      <c r="G493" s="222"/>
      <c r="H493" s="222"/>
      <c r="I493" s="222"/>
      <c r="J493" s="222"/>
      <c r="K493" s="222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13"/>
      <c r="Z493" s="213"/>
      <c r="AA493" s="213"/>
      <c r="AB493" s="213"/>
      <c r="AC493" s="213"/>
      <c r="AD493" s="213"/>
      <c r="AE493" s="213"/>
      <c r="AF493" s="213"/>
      <c r="AG493" s="213" t="s">
        <v>152</v>
      </c>
      <c r="AH493" s="213">
        <v>0</v>
      </c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1" x14ac:dyDescent="0.2">
      <c r="A494" s="220"/>
      <c r="B494" s="221"/>
      <c r="C494" s="254" t="s">
        <v>153</v>
      </c>
      <c r="D494" s="223"/>
      <c r="E494" s="224">
        <v>9.3681999999999999</v>
      </c>
      <c r="F494" s="222"/>
      <c r="G494" s="222"/>
      <c r="H494" s="222"/>
      <c r="I494" s="222"/>
      <c r="J494" s="222"/>
      <c r="K494" s="222"/>
      <c r="L494" s="222"/>
      <c r="M494" s="222"/>
      <c r="N494" s="222"/>
      <c r="O494" s="222"/>
      <c r="P494" s="222"/>
      <c r="Q494" s="222"/>
      <c r="R494" s="222"/>
      <c r="S494" s="222"/>
      <c r="T494" s="222"/>
      <c r="U494" s="222"/>
      <c r="V494" s="222"/>
      <c r="W494" s="222"/>
      <c r="X494" s="222"/>
      <c r="Y494" s="213"/>
      <c r="Z494" s="213"/>
      <c r="AA494" s="213"/>
      <c r="AB494" s="213"/>
      <c r="AC494" s="213"/>
      <c r="AD494" s="213"/>
      <c r="AE494" s="213"/>
      <c r="AF494" s="213"/>
      <c r="AG494" s="213" t="s">
        <v>152</v>
      </c>
      <c r="AH494" s="213">
        <v>0</v>
      </c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 x14ac:dyDescent="0.2">
      <c r="A495" s="220"/>
      <c r="B495" s="221"/>
      <c r="C495" s="254" t="s">
        <v>154</v>
      </c>
      <c r="D495" s="223"/>
      <c r="E495" s="224">
        <v>7.44</v>
      </c>
      <c r="F495" s="222"/>
      <c r="G495" s="222"/>
      <c r="H495" s="222"/>
      <c r="I495" s="222"/>
      <c r="J495" s="222"/>
      <c r="K495" s="222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13"/>
      <c r="Z495" s="213"/>
      <c r="AA495" s="213"/>
      <c r="AB495" s="213"/>
      <c r="AC495" s="213"/>
      <c r="AD495" s="213"/>
      <c r="AE495" s="213"/>
      <c r="AF495" s="213"/>
      <c r="AG495" s="213" t="s">
        <v>152</v>
      </c>
      <c r="AH495" s="213">
        <v>0</v>
      </c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outlineLevel="1" x14ac:dyDescent="0.2">
      <c r="A496" s="220"/>
      <c r="B496" s="221"/>
      <c r="C496" s="254" t="s">
        <v>186</v>
      </c>
      <c r="D496" s="223"/>
      <c r="E496" s="224"/>
      <c r="F496" s="222"/>
      <c r="G496" s="222"/>
      <c r="H496" s="222"/>
      <c r="I496" s="222"/>
      <c r="J496" s="222"/>
      <c r="K496" s="222"/>
      <c r="L496" s="222"/>
      <c r="M496" s="222"/>
      <c r="N496" s="222"/>
      <c r="O496" s="222"/>
      <c r="P496" s="222"/>
      <c r="Q496" s="222"/>
      <c r="R496" s="222"/>
      <c r="S496" s="222"/>
      <c r="T496" s="222"/>
      <c r="U496" s="222"/>
      <c r="V496" s="222"/>
      <c r="W496" s="222"/>
      <c r="X496" s="222"/>
      <c r="Y496" s="213"/>
      <c r="Z496" s="213"/>
      <c r="AA496" s="213"/>
      <c r="AB496" s="213"/>
      <c r="AC496" s="213"/>
      <c r="AD496" s="213"/>
      <c r="AE496" s="213"/>
      <c r="AF496" s="213"/>
      <c r="AG496" s="213" t="s">
        <v>152</v>
      </c>
      <c r="AH496" s="213">
        <v>0</v>
      </c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1" x14ac:dyDescent="0.2">
      <c r="A497" s="220"/>
      <c r="B497" s="221"/>
      <c r="C497" s="254" t="s">
        <v>187</v>
      </c>
      <c r="D497" s="223"/>
      <c r="E497" s="224">
        <v>0.24199999999999999</v>
      </c>
      <c r="F497" s="222"/>
      <c r="G497" s="222"/>
      <c r="H497" s="222"/>
      <c r="I497" s="222"/>
      <c r="J497" s="222"/>
      <c r="K497" s="222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13"/>
      <c r="Z497" s="213"/>
      <c r="AA497" s="213"/>
      <c r="AB497" s="213"/>
      <c r="AC497" s="213"/>
      <c r="AD497" s="213"/>
      <c r="AE497" s="213"/>
      <c r="AF497" s="213"/>
      <c r="AG497" s="213" t="s">
        <v>152</v>
      </c>
      <c r="AH497" s="213">
        <v>0</v>
      </c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outlineLevel="1" x14ac:dyDescent="0.2">
      <c r="A498" s="220"/>
      <c r="B498" s="221"/>
      <c r="C498" s="254" t="s">
        <v>188</v>
      </c>
      <c r="D498" s="223"/>
      <c r="E498" s="224">
        <v>0.47599999999999998</v>
      </c>
      <c r="F498" s="222"/>
      <c r="G498" s="222"/>
      <c r="H498" s="222"/>
      <c r="I498" s="222"/>
      <c r="J498" s="222"/>
      <c r="K498" s="222"/>
      <c r="L498" s="222"/>
      <c r="M498" s="222"/>
      <c r="N498" s="222"/>
      <c r="O498" s="222"/>
      <c r="P498" s="222"/>
      <c r="Q498" s="222"/>
      <c r="R498" s="222"/>
      <c r="S498" s="222"/>
      <c r="T498" s="222"/>
      <c r="U498" s="222"/>
      <c r="V498" s="222"/>
      <c r="W498" s="222"/>
      <c r="X498" s="222"/>
      <c r="Y498" s="213"/>
      <c r="Z498" s="213"/>
      <c r="AA498" s="213"/>
      <c r="AB498" s="213"/>
      <c r="AC498" s="213"/>
      <c r="AD498" s="213"/>
      <c r="AE498" s="213"/>
      <c r="AF498" s="213"/>
      <c r="AG498" s="213" t="s">
        <v>152</v>
      </c>
      <c r="AH498" s="213">
        <v>0</v>
      </c>
      <c r="AI498" s="213"/>
      <c r="AJ498" s="213"/>
      <c r="AK498" s="213"/>
      <c r="AL498" s="213"/>
      <c r="AM498" s="213"/>
      <c r="AN498" s="213"/>
      <c r="AO498" s="213"/>
      <c r="AP498" s="213"/>
      <c r="AQ498" s="213"/>
      <c r="AR498" s="213"/>
      <c r="AS498" s="213"/>
      <c r="AT498" s="213"/>
      <c r="AU498" s="213"/>
      <c r="AV498" s="213"/>
      <c r="AW498" s="213"/>
      <c r="AX498" s="213"/>
      <c r="AY498" s="213"/>
      <c r="AZ498" s="213"/>
      <c r="BA498" s="213"/>
      <c r="BB498" s="213"/>
      <c r="BC498" s="213"/>
      <c r="BD498" s="213"/>
      <c r="BE498" s="213"/>
      <c r="BF498" s="213"/>
      <c r="BG498" s="213"/>
      <c r="BH498" s="213"/>
    </row>
    <row r="499" spans="1:60" outlineLevel="1" x14ac:dyDescent="0.2">
      <c r="A499" s="220"/>
      <c r="B499" s="221"/>
      <c r="C499" s="254" t="s">
        <v>189</v>
      </c>
      <c r="D499" s="223"/>
      <c r="E499" s="224">
        <v>0.39200000000000002</v>
      </c>
      <c r="F499" s="222"/>
      <c r="G499" s="222"/>
      <c r="H499" s="222"/>
      <c r="I499" s="222"/>
      <c r="J499" s="222"/>
      <c r="K499" s="222"/>
      <c r="L499" s="222"/>
      <c r="M499" s="222"/>
      <c r="N499" s="222"/>
      <c r="O499" s="222"/>
      <c r="P499" s="222"/>
      <c r="Q499" s="222"/>
      <c r="R499" s="222"/>
      <c r="S499" s="222"/>
      <c r="T499" s="222"/>
      <c r="U499" s="222"/>
      <c r="V499" s="222"/>
      <c r="W499" s="222"/>
      <c r="X499" s="222"/>
      <c r="Y499" s="213"/>
      <c r="Z499" s="213"/>
      <c r="AA499" s="213"/>
      <c r="AB499" s="213"/>
      <c r="AC499" s="213"/>
      <c r="AD499" s="213"/>
      <c r="AE499" s="213"/>
      <c r="AF499" s="213"/>
      <c r="AG499" s="213" t="s">
        <v>152</v>
      </c>
      <c r="AH499" s="213">
        <v>0</v>
      </c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 x14ac:dyDescent="0.2">
      <c r="A500" s="220"/>
      <c r="B500" s="221"/>
      <c r="C500" s="254" t="s">
        <v>190</v>
      </c>
      <c r="D500" s="223"/>
      <c r="E500" s="224">
        <v>1.17</v>
      </c>
      <c r="F500" s="222"/>
      <c r="G500" s="222"/>
      <c r="H500" s="222"/>
      <c r="I500" s="222"/>
      <c r="J500" s="222"/>
      <c r="K500" s="222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13"/>
      <c r="Z500" s="213"/>
      <c r="AA500" s="213"/>
      <c r="AB500" s="213"/>
      <c r="AC500" s="213"/>
      <c r="AD500" s="213"/>
      <c r="AE500" s="213"/>
      <c r="AF500" s="213"/>
      <c r="AG500" s="213" t="s">
        <v>152</v>
      </c>
      <c r="AH500" s="213">
        <v>0</v>
      </c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outlineLevel="1" x14ac:dyDescent="0.2">
      <c r="A501" s="220"/>
      <c r="B501" s="221"/>
      <c r="C501" s="254" t="s">
        <v>491</v>
      </c>
      <c r="D501" s="223"/>
      <c r="E501" s="224"/>
      <c r="F501" s="222"/>
      <c r="G501" s="222"/>
      <c r="H501" s="222"/>
      <c r="I501" s="222"/>
      <c r="J501" s="222"/>
      <c r="K501" s="222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13"/>
      <c r="Z501" s="213"/>
      <c r="AA501" s="213"/>
      <c r="AB501" s="213"/>
      <c r="AC501" s="213"/>
      <c r="AD501" s="213"/>
      <c r="AE501" s="213"/>
      <c r="AF501" s="213"/>
      <c r="AG501" s="213" t="s">
        <v>152</v>
      </c>
      <c r="AH501" s="213">
        <v>0</v>
      </c>
      <c r="AI501" s="213"/>
      <c r="AJ501" s="213"/>
      <c r="AK501" s="213"/>
      <c r="AL501" s="213"/>
      <c r="AM501" s="213"/>
      <c r="AN501" s="213"/>
      <c r="AO501" s="213"/>
      <c r="AP501" s="213"/>
      <c r="AQ501" s="213"/>
      <c r="AR501" s="213"/>
      <c r="AS501" s="213"/>
      <c r="AT501" s="213"/>
      <c r="AU501" s="213"/>
      <c r="AV501" s="213"/>
      <c r="AW501" s="213"/>
      <c r="AX501" s="213"/>
      <c r="AY501" s="213"/>
      <c r="AZ501" s="213"/>
      <c r="BA501" s="213"/>
      <c r="BB501" s="213"/>
      <c r="BC501" s="213"/>
      <c r="BD501" s="213"/>
      <c r="BE501" s="213"/>
      <c r="BF501" s="213"/>
      <c r="BG501" s="213"/>
      <c r="BH501" s="213"/>
    </row>
    <row r="502" spans="1:60" outlineLevel="1" x14ac:dyDescent="0.2">
      <c r="A502" s="220"/>
      <c r="B502" s="221"/>
      <c r="C502" s="254" t="s">
        <v>402</v>
      </c>
      <c r="D502" s="223"/>
      <c r="E502" s="224">
        <v>12.65</v>
      </c>
      <c r="F502" s="222"/>
      <c r="G502" s="222"/>
      <c r="H502" s="222"/>
      <c r="I502" s="222"/>
      <c r="J502" s="222"/>
      <c r="K502" s="222"/>
      <c r="L502" s="222"/>
      <c r="M502" s="222"/>
      <c r="N502" s="222"/>
      <c r="O502" s="222"/>
      <c r="P502" s="222"/>
      <c r="Q502" s="222"/>
      <c r="R502" s="222"/>
      <c r="S502" s="222"/>
      <c r="T502" s="222"/>
      <c r="U502" s="222"/>
      <c r="V502" s="222"/>
      <c r="W502" s="222"/>
      <c r="X502" s="222"/>
      <c r="Y502" s="213"/>
      <c r="Z502" s="213"/>
      <c r="AA502" s="213"/>
      <c r="AB502" s="213"/>
      <c r="AC502" s="213"/>
      <c r="AD502" s="213"/>
      <c r="AE502" s="213"/>
      <c r="AF502" s="213"/>
      <c r="AG502" s="213" t="s">
        <v>152</v>
      </c>
      <c r="AH502" s="213">
        <v>0</v>
      </c>
      <c r="AI502" s="213"/>
      <c r="AJ502" s="213"/>
      <c r="AK502" s="213"/>
      <c r="AL502" s="213"/>
      <c r="AM502" s="213"/>
      <c r="AN502" s="213"/>
      <c r="AO502" s="213"/>
      <c r="AP502" s="213"/>
      <c r="AQ502" s="213"/>
      <c r="AR502" s="213"/>
      <c r="AS502" s="213"/>
      <c r="AT502" s="213"/>
      <c r="AU502" s="213"/>
      <c r="AV502" s="213"/>
      <c r="AW502" s="213"/>
      <c r="AX502" s="213"/>
      <c r="AY502" s="213"/>
      <c r="AZ502" s="213"/>
      <c r="BA502" s="213"/>
      <c r="BB502" s="213"/>
      <c r="BC502" s="213"/>
      <c r="BD502" s="213"/>
      <c r="BE502" s="213"/>
      <c r="BF502" s="213"/>
      <c r="BG502" s="213"/>
      <c r="BH502" s="213"/>
    </row>
    <row r="503" spans="1:60" outlineLevel="1" x14ac:dyDescent="0.2">
      <c r="A503" s="220"/>
      <c r="B503" s="221"/>
      <c r="C503" s="254" t="s">
        <v>155</v>
      </c>
      <c r="D503" s="223"/>
      <c r="E503" s="224"/>
      <c r="F503" s="222"/>
      <c r="G503" s="222"/>
      <c r="H503" s="222"/>
      <c r="I503" s="222"/>
      <c r="J503" s="222"/>
      <c r="K503" s="222"/>
      <c r="L503" s="222"/>
      <c r="M503" s="222"/>
      <c r="N503" s="222"/>
      <c r="O503" s="222"/>
      <c r="P503" s="222"/>
      <c r="Q503" s="222"/>
      <c r="R503" s="222"/>
      <c r="S503" s="222"/>
      <c r="T503" s="222"/>
      <c r="U503" s="222"/>
      <c r="V503" s="222"/>
      <c r="W503" s="222"/>
      <c r="X503" s="222"/>
      <c r="Y503" s="213"/>
      <c r="Z503" s="213"/>
      <c r="AA503" s="213"/>
      <c r="AB503" s="213"/>
      <c r="AC503" s="213"/>
      <c r="AD503" s="213"/>
      <c r="AE503" s="213"/>
      <c r="AF503" s="213"/>
      <c r="AG503" s="213" t="s">
        <v>152</v>
      </c>
      <c r="AH503" s="213">
        <v>0</v>
      </c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outlineLevel="1" x14ac:dyDescent="0.2">
      <c r="A504" s="220"/>
      <c r="B504" s="221"/>
      <c r="C504" s="254" t="s">
        <v>191</v>
      </c>
      <c r="D504" s="223"/>
      <c r="E504" s="224">
        <v>-1.4850000000000001</v>
      </c>
      <c r="F504" s="222"/>
      <c r="G504" s="222"/>
      <c r="H504" s="222"/>
      <c r="I504" s="222"/>
      <c r="J504" s="222"/>
      <c r="K504" s="222"/>
      <c r="L504" s="222"/>
      <c r="M504" s="222"/>
      <c r="N504" s="222"/>
      <c r="O504" s="222"/>
      <c r="P504" s="222"/>
      <c r="Q504" s="222"/>
      <c r="R504" s="222"/>
      <c r="S504" s="222"/>
      <c r="T504" s="222"/>
      <c r="U504" s="222"/>
      <c r="V504" s="222"/>
      <c r="W504" s="222"/>
      <c r="X504" s="222"/>
      <c r="Y504" s="213"/>
      <c r="Z504" s="213"/>
      <c r="AA504" s="213"/>
      <c r="AB504" s="213"/>
      <c r="AC504" s="213"/>
      <c r="AD504" s="213"/>
      <c r="AE504" s="213"/>
      <c r="AF504" s="213"/>
      <c r="AG504" s="213" t="s">
        <v>152</v>
      </c>
      <c r="AH504" s="213">
        <v>0</v>
      </c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outlineLevel="1" x14ac:dyDescent="0.2">
      <c r="A505" s="220"/>
      <c r="B505" s="221"/>
      <c r="C505" s="254" t="s">
        <v>192</v>
      </c>
      <c r="D505" s="223"/>
      <c r="E505" s="224">
        <v>-1.782</v>
      </c>
      <c r="F505" s="222"/>
      <c r="G505" s="222"/>
      <c r="H505" s="222"/>
      <c r="I505" s="222"/>
      <c r="J505" s="222"/>
      <c r="K505" s="222"/>
      <c r="L505" s="222"/>
      <c r="M505" s="222"/>
      <c r="N505" s="222"/>
      <c r="O505" s="222"/>
      <c r="P505" s="222"/>
      <c r="Q505" s="222"/>
      <c r="R505" s="222"/>
      <c r="S505" s="222"/>
      <c r="T505" s="222"/>
      <c r="U505" s="222"/>
      <c r="V505" s="222"/>
      <c r="W505" s="222"/>
      <c r="X505" s="222"/>
      <c r="Y505" s="213"/>
      <c r="Z505" s="213"/>
      <c r="AA505" s="213"/>
      <c r="AB505" s="213"/>
      <c r="AC505" s="213"/>
      <c r="AD505" s="213"/>
      <c r="AE505" s="213"/>
      <c r="AF505" s="213"/>
      <c r="AG505" s="213" t="s">
        <v>152</v>
      </c>
      <c r="AH505" s="213">
        <v>0</v>
      </c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1" x14ac:dyDescent="0.2">
      <c r="A506" s="220"/>
      <c r="B506" s="221"/>
      <c r="C506" s="254" t="s">
        <v>193</v>
      </c>
      <c r="D506" s="223"/>
      <c r="E506" s="224">
        <v>-2.9249999999999998</v>
      </c>
      <c r="F506" s="222"/>
      <c r="G506" s="222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13"/>
      <c r="Z506" s="213"/>
      <c r="AA506" s="213"/>
      <c r="AB506" s="213"/>
      <c r="AC506" s="213"/>
      <c r="AD506" s="213"/>
      <c r="AE506" s="213"/>
      <c r="AF506" s="213"/>
      <c r="AG506" s="213" t="s">
        <v>152</v>
      </c>
      <c r="AH506" s="213">
        <v>0</v>
      </c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 x14ac:dyDescent="0.2">
      <c r="A507" s="220"/>
      <c r="B507" s="221"/>
      <c r="C507" s="254" t="s">
        <v>194</v>
      </c>
      <c r="D507" s="223"/>
      <c r="E507" s="224">
        <v>-1.8815999999999999</v>
      </c>
      <c r="F507" s="222"/>
      <c r="G507" s="222"/>
      <c r="H507" s="222"/>
      <c r="I507" s="222"/>
      <c r="J507" s="222"/>
      <c r="K507" s="222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13"/>
      <c r="Z507" s="213"/>
      <c r="AA507" s="213"/>
      <c r="AB507" s="213"/>
      <c r="AC507" s="213"/>
      <c r="AD507" s="213"/>
      <c r="AE507" s="213"/>
      <c r="AF507" s="213"/>
      <c r="AG507" s="213" t="s">
        <v>152</v>
      </c>
      <c r="AH507" s="213">
        <v>0</v>
      </c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1" x14ac:dyDescent="0.2">
      <c r="A508" s="220"/>
      <c r="B508" s="221"/>
      <c r="C508" s="254" t="s">
        <v>195</v>
      </c>
      <c r="D508" s="223"/>
      <c r="E508" s="224">
        <v>-1.4399</v>
      </c>
      <c r="F508" s="222"/>
      <c r="G508" s="222"/>
      <c r="H508" s="222"/>
      <c r="I508" s="222"/>
      <c r="J508" s="222"/>
      <c r="K508" s="222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13"/>
      <c r="Z508" s="213"/>
      <c r="AA508" s="213"/>
      <c r="AB508" s="213"/>
      <c r="AC508" s="213"/>
      <c r="AD508" s="213"/>
      <c r="AE508" s="213"/>
      <c r="AF508" s="213"/>
      <c r="AG508" s="213" t="s">
        <v>152</v>
      </c>
      <c r="AH508" s="213">
        <v>0</v>
      </c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1" x14ac:dyDescent="0.2">
      <c r="A509" s="220"/>
      <c r="B509" s="221"/>
      <c r="C509" s="254" t="s">
        <v>497</v>
      </c>
      <c r="D509" s="223"/>
      <c r="E509" s="224">
        <v>-1.379</v>
      </c>
      <c r="F509" s="222"/>
      <c r="G509" s="222"/>
      <c r="H509" s="222"/>
      <c r="I509" s="222"/>
      <c r="J509" s="222"/>
      <c r="K509" s="222"/>
      <c r="L509" s="222"/>
      <c r="M509" s="222"/>
      <c r="N509" s="222"/>
      <c r="O509" s="222"/>
      <c r="P509" s="222"/>
      <c r="Q509" s="222"/>
      <c r="R509" s="222"/>
      <c r="S509" s="222"/>
      <c r="T509" s="222"/>
      <c r="U509" s="222"/>
      <c r="V509" s="222"/>
      <c r="W509" s="222"/>
      <c r="X509" s="222"/>
      <c r="Y509" s="213"/>
      <c r="Z509" s="213"/>
      <c r="AA509" s="213"/>
      <c r="AB509" s="213"/>
      <c r="AC509" s="213"/>
      <c r="AD509" s="213"/>
      <c r="AE509" s="213"/>
      <c r="AF509" s="213"/>
      <c r="AG509" s="213" t="s">
        <v>152</v>
      </c>
      <c r="AH509" s="213">
        <v>0</v>
      </c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outlineLevel="1" x14ac:dyDescent="0.2">
      <c r="A510" s="220"/>
      <c r="B510" s="221"/>
      <c r="C510" s="254" t="s">
        <v>196</v>
      </c>
      <c r="D510" s="223"/>
      <c r="E510" s="224"/>
      <c r="F510" s="222"/>
      <c r="G510" s="222"/>
      <c r="H510" s="222"/>
      <c r="I510" s="222"/>
      <c r="J510" s="222"/>
      <c r="K510" s="222"/>
      <c r="L510" s="222"/>
      <c r="M510" s="222"/>
      <c r="N510" s="222"/>
      <c r="O510" s="222"/>
      <c r="P510" s="222"/>
      <c r="Q510" s="222"/>
      <c r="R510" s="222"/>
      <c r="S510" s="222"/>
      <c r="T510" s="222"/>
      <c r="U510" s="222"/>
      <c r="V510" s="222"/>
      <c r="W510" s="222"/>
      <c r="X510" s="222"/>
      <c r="Y510" s="213"/>
      <c r="Z510" s="213"/>
      <c r="AA510" s="213"/>
      <c r="AB510" s="213"/>
      <c r="AC510" s="213"/>
      <c r="AD510" s="213"/>
      <c r="AE510" s="213"/>
      <c r="AF510" s="213"/>
      <c r="AG510" s="213" t="s">
        <v>152</v>
      </c>
      <c r="AH510" s="213">
        <v>0</v>
      </c>
      <c r="AI510" s="213"/>
      <c r="AJ510" s="213"/>
      <c r="AK510" s="213"/>
      <c r="AL510" s="213"/>
      <c r="AM510" s="213"/>
      <c r="AN510" s="213"/>
      <c r="AO510" s="213"/>
      <c r="AP510" s="213"/>
      <c r="AQ510" s="213"/>
      <c r="AR510" s="213"/>
      <c r="AS510" s="213"/>
      <c r="AT510" s="213"/>
      <c r="AU510" s="213"/>
      <c r="AV510" s="213"/>
      <c r="AW510" s="213"/>
      <c r="AX510" s="213"/>
      <c r="AY510" s="213"/>
      <c r="AZ510" s="213"/>
      <c r="BA510" s="213"/>
      <c r="BB510" s="213"/>
      <c r="BC510" s="213"/>
      <c r="BD510" s="213"/>
      <c r="BE510" s="213"/>
      <c r="BF510" s="213"/>
      <c r="BG510" s="213"/>
      <c r="BH510" s="213"/>
    </row>
    <row r="511" spans="1:60" outlineLevel="1" x14ac:dyDescent="0.2">
      <c r="A511" s="220"/>
      <c r="B511" s="221"/>
      <c r="C511" s="254" t="s">
        <v>197</v>
      </c>
      <c r="D511" s="223"/>
      <c r="E511" s="224">
        <v>7.8739999999999997</v>
      </c>
      <c r="F511" s="222"/>
      <c r="G511" s="222"/>
      <c r="H511" s="222"/>
      <c r="I511" s="222"/>
      <c r="J511" s="222"/>
      <c r="K511" s="222"/>
      <c r="L511" s="222"/>
      <c r="M511" s="222"/>
      <c r="N511" s="222"/>
      <c r="O511" s="222"/>
      <c r="P511" s="222"/>
      <c r="Q511" s="222"/>
      <c r="R511" s="222"/>
      <c r="S511" s="222"/>
      <c r="T511" s="222"/>
      <c r="U511" s="222"/>
      <c r="V511" s="222"/>
      <c r="W511" s="222"/>
      <c r="X511" s="222"/>
      <c r="Y511" s="213"/>
      <c r="Z511" s="213"/>
      <c r="AA511" s="213"/>
      <c r="AB511" s="213"/>
      <c r="AC511" s="213"/>
      <c r="AD511" s="213"/>
      <c r="AE511" s="213"/>
      <c r="AF511" s="213"/>
      <c r="AG511" s="213" t="s">
        <v>152</v>
      </c>
      <c r="AH511" s="213">
        <v>0</v>
      </c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outlineLevel="1" x14ac:dyDescent="0.2">
      <c r="A512" s="220"/>
      <c r="B512" s="221"/>
      <c r="C512" s="254" t="s">
        <v>198</v>
      </c>
      <c r="D512" s="223"/>
      <c r="E512" s="224">
        <v>5.3940000000000001</v>
      </c>
      <c r="F512" s="222"/>
      <c r="G512" s="222"/>
      <c r="H512" s="222"/>
      <c r="I512" s="222"/>
      <c r="J512" s="222"/>
      <c r="K512" s="222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13"/>
      <c r="Z512" s="213"/>
      <c r="AA512" s="213"/>
      <c r="AB512" s="213"/>
      <c r="AC512" s="213"/>
      <c r="AD512" s="213"/>
      <c r="AE512" s="213"/>
      <c r="AF512" s="213"/>
      <c r="AG512" s="213" t="s">
        <v>152</v>
      </c>
      <c r="AH512" s="213">
        <v>0</v>
      </c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outlineLevel="1" x14ac:dyDescent="0.2">
      <c r="A513" s="220"/>
      <c r="B513" s="221"/>
      <c r="C513" s="254" t="s">
        <v>186</v>
      </c>
      <c r="D513" s="223"/>
      <c r="E513" s="224"/>
      <c r="F513" s="222"/>
      <c r="G513" s="222"/>
      <c r="H513" s="222"/>
      <c r="I513" s="222"/>
      <c r="J513" s="222"/>
      <c r="K513" s="222"/>
      <c r="L513" s="222"/>
      <c r="M513" s="222"/>
      <c r="N513" s="222"/>
      <c r="O513" s="222"/>
      <c r="P513" s="222"/>
      <c r="Q513" s="222"/>
      <c r="R513" s="222"/>
      <c r="S513" s="222"/>
      <c r="T513" s="222"/>
      <c r="U513" s="222"/>
      <c r="V513" s="222"/>
      <c r="W513" s="222"/>
      <c r="X513" s="222"/>
      <c r="Y513" s="213"/>
      <c r="Z513" s="213"/>
      <c r="AA513" s="213"/>
      <c r="AB513" s="213"/>
      <c r="AC513" s="213"/>
      <c r="AD513" s="213"/>
      <c r="AE513" s="213"/>
      <c r="AF513" s="213"/>
      <c r="AG513" s="213" t="s">
        <v>152</v>
      </c>
      <c r="AH513" s="213">
        <v>0</v>
      </c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outlineLevel="1" x14ac:dyDescent="0.2">
      <c r="A514" s="220"/>
      <c r="B514" s="221"/>
      <c r="C514" s="254" t="s">
        <v>199</v>
      </c>
      <c r="D514" s="223"/>
      <c r="E514" s="224">
        <v>8.2000000000000003E-2</v>
      </c>
      <c r="F514" s="222"/>
      <c r="G514" s="222"/>
      <c r="H514" s="222"/>
      <c r="I514" s="222"/>
      <c r="J514" s="222"/>
      <c r="K514" s="222"/>
      <c r="L514" s="222"/>
      <c r="M514" s="222"/>
      <c r="N514" s="222"/>
      <c r="O514" s="222"/>
      <c r="P514" s="222"/>
      <c r="Q514" s="222"/>
      <c r="R514" s="222"/>
      <c r="S514" s="222"/>
      <c r="T514" s="222"/>
      <c r="U514" s="222"/>
      <c r="V514" s="222"/>
      <c r="W514" s="222"/>
      <c r="X514" s="222"/>
      <c r="Y514" s="213"/>
      <c r="Z514" s="213"/>
      <c r="AA514" s="213"/>
      <c r="AB514" s="213"/>
      <c r="AC514" s="213"/>
      <c r="AD514" s="213"/>
      <c r="AE514" s="213"/>
      <c r="AF514" s="213"/>
      <c r="AG514" s="213" t="s">
        <v>152</v>
      </c>
      <c r="AH514" s="213">
        <v>0</v>
      </c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outlineLevel="1" x14ac:dyDescent="0.2">
      <c r="A515" s="220"/>
      <c r="B515" s="221"/>
      <c r="C515" s="254" t="s">
        <v>200</v>
      </c>
      <c r="D515" s="223"/>
      <c r="E515" s="224">
        <v>0.78400000000000003</v>
      </c>
      <c r="F515" s="222"/>
      <c r="G515" s="222"/>
      <c r="H515" s="222"/>
      <c r="I515" s="222"/>
      <c r="J515" s="222"/>
      <c r="K515" s="222"/>
      <c r="L515" s="222"/>
      <c r="M515" s="222"/>
      <c r="N515" s="222"/>
      <c r="O515" s="222"/>
      <c r="P515" s="222"/>
      <c r="Q515" s="222"/>
      <c r="R515" s="222"/>
      <c r="S515" s="222"/>
      <c r="T515" s="222"/>
      <c r="U515" s="222"/>
      <c r="V515" s="222"/>
      <c r="W515" s="222"/>
      <c r="X515" s="222"/>
      <c r="Y515" s="213"/>
      <c r="Z515" s="213"/>
      <c r="AA515" s="213"/>
      <c r="AB515" s="213"/>
      <c r="AC515" s="213"/>
      <c r="AD515" s="213"/>
      <c r="AE515" s="213"/>
      <c r="AF515" s="213"/>
      <c r="AG515" s="213" t="s">
        <v>152</v>
      </c>
      <c r="AH515" s="213">
        <v>0</v>
      </c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outlineLevel="1" x14ac:dyDescent="0.2">
      <c r="A516" s="220"/>
      <c r="B516" s="221"/>
      <c r="C516" s="254" t="s">
        <v>155</v>
      </c>
      <c r="D516" s="223"/>
      <c r="E516" s="224"/>
      <c r="F516" s="222"/>
      <c r="G516" s="222"/>
      <c r="H516" s="222"/>
      <c r="I516" s="222"/>
      <c r="J516" s="222"/>
      <c r="K516" s="222"/>
      <c r="L516" s="222"/>
      <c r="M516" s="222"/>
      <c r="N516" s="222"/>
      <c r="O516" s="222"/>
      <c r="P516" s="222"/>
      <c r="Q516" s="222"/>
      <c r="R516" s="222"/>
      <c r="S516" s="222"/>
      <c r="T516" s="222"/>
      <c r="U516" s="222"/>
      <c r="V516" s="222"/>
      <c r="W516" s="222"/>
      <c r="X516" s="222"/>
      <c r="Y516" s="213"/>
      <c r="Z516" s="213"/>
      <c r="AA516" s="213"/>
      <c r="AB516" s="213"/>
      <c r="AC516" s="213"/>
      <c r="AD516" s="213"/>
      <c r="AE516" s="213"/>
      <c r="AF516" s="213"/>
      <c r="AG516" s="213" t="s">
        <v>152</v>
      </c>
      <c r="AH516" s="213">
        <v>0</v>
      </c>
      <c r="AI516" s="213"/>
      <c r="AJ516" s="213"/>
      <c r="AK516" s="213"/>
      <c r="AL516" s="213"/>
      <c r="AM516" s="213"/>
      <c r="AN516" s="213"/>
      <c r="AO516" s="213"/>
      <c r="AP516" s="213"/>
      <c r="AQ516" s="213"/>
      <c r="AR516" s="213"/>
      <c r="AS516" s="213"/>
      <c r="AT516" s="213"/>
      <c r="AU516" s="213"/>
      <c r="AV516" s="213"/>
      <c r="AW516" s="213"/>
      <c r="AX516" s="213"/>
      <c r="AY516" s="213"/>
      <c r="AZ516" s="213"/>
      <c r="BA516" s="213"/>
      <c r="BB516" s="213"/>
      <c r="BC516" s="213"/>
      <c r="BD516" s="213"/>
      <c r="BE516" s="213"/>
      <c r="BF516" s="213"/>
      <c r="BG516" s="213"/>
      <c r="BH516" s="213"/>
    </row>
    <row r="517" spans="1:60" outlineLevel="1" x14ac:dyDescent="0.2">
      <c r="A517" s="220"/>
      <c r="B517" s="221"/>
      <c r="C517" s="254" t="s">
        <v>191</v>
      </c>
      <c r="D517" s="223"/>
      <c r="E517" s="224">
        <v>-1.4850000000000001</v>
      </c>
      <c r="F517" s="222"/>
      <c r="G517" s="222"/>
      <c r="H517" s="222"/>
      <c r="I517" s="222"/>
      <c r="J517" s="222"/>
      <c r="K517" s="222"/>
      <c r="L517" s="222"/>
      <c r="M517" s="222"/>
      <c r="N517" s="222"/>
      <c r="O517" s="222"/>
      <c r="P517" s="222"/>
      <c r="Q517" s="222"/>
      <c r="R517" s="222"/>
      <c r="S517" s="222"/>
      <c r="T517" s="222"/>
      <c r="U517" s="222"/>
      <c r="V517" s="222"/>
      <c r="W517" s="222"/>
      <c r="X517" s="222"/>
      <c r="Y517" s="213"/>
      <c r="Z517" s="213"/>
      <c r="AA517" s="213"/>
      <c r="AB517" s="213"/>
      <c r="AC517" s="213"/>
      <c r="AD517" s="213"/>
      <c r="AE517" s="213"/>
      <c r="AF517" s="213"/>
      <c r="AG517" s="213" t="s">
        <v>152</v>
      </c>
      <c r="AH517" s="213">
        <v>0</v>
      </c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outlineLevel="1" x14ac:dyDescent="0.2">
      <c r="A518" s="220"/>
      <c r="B518" s="221"/>
      <c r="C518" s="254" t="s">
        <v>201</v>
      </c>
      <c r="D518" s="223"/>
      <c r="E518" s="224">
        <v>-0.80359999999999998</v>
      </c>
      <c r="F518" s="222"/>
      <c r="G518" s="222"/>
      <c r="H518" s="222"/>
      <c r="I518" s="222"/>
      <c r="J518" s="222"/>
      <c r="K518" s="222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13"/>
      <c r="Z518" s="213"/>
      <c r="AA518" s="213"/>
      <c r="AB518" s="213"/>
      <c r="AC518" s="213"/>
      <c r="AD518" s="213"/>
      <c r="AE518" s="213"/>
      <c r="AF518" s="213"/>
      <c r="AG518" s="213" t="s">
        <v>152</v>
      </c>
      <c r="AH518" s="213">
        <v>0</v>
      </c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1" x14ac:dyDescent="0.2">
      <c r="A519" s="220"/>
      <c r="B519" s="221"/>
      <c r="C519" s="254" t="s">
        <v>202</v>
      </c>
      <c r="D519" s="223"/>
      <c r="E519" s="224"/>
      <c r="F519" s="222"/>
      <c r="G519" s="222"/>
      <c r="H519" s="222"/>
      <c r="I519" s="222"/>
      <c r="J519" s="222"/>
      <c r="K519" s="222"/>
      <c r="L519" s="222"/>
      <c r="M519" s="222"/>
      <c r="N519" s="222"/>
      <c r="O519" s="222"/>
      <c r="P519" s="222"/>
      <c r="Q519" s="222"/>
      <c r="R519" s="222"/>
      <c r="S519" s="222"/>
      <c r="T519" s="222"/>
      <c r="U519" s="222"/>
      <c r="V519" s="222"/>
      <c r="W519" s="222"/>
      <c r="X519" s="222"/>
      <c r="Y519" s="213"/>
      <c r="Z519" s="213"/>
      <c r="AA519" s="213"/>
      <c r="AB519" s="213"/>
      <c r="AC519" s="213"/>
      <c r="AD519" s="213"/>
      <c r="AE519" s="213"/>
      <c r="AF519" s="213"/>
      <c r="AG519" s="213" t="s">
        <v>152</v>
      </c>
      <c r="AH519" s="213">
        <v>0</v>
      </c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outlineLevel="1" x14ac:dyDescent="0.2">
      <c r="A520" s="220"/>
      <c r="B520" s="221"/>
      <c r="C520" s="254" t="s">
        <v>203</v>
      </c>
      <c r="D520" s="223"/>
      <c r="E520" s="224">
        <v>12.1365</v>
      </c>
      <c r="F520" s="222"/>
      <c r="G520" s="222"/>
      <c r="H520" s="222"/>
      <c r="I520" s="222"/>
      <c r="J520" s="222"/>
      <c r="K520" s="222"/>
      <c r="L520" s="222"/>
      <c r="M520" s="222"/>
      <c r="N520" s="222"/>
      <c r="O520" s="222"/>
      <c r="P520" s="222"/>
      <c r="Q520" s="222"/>
      <c r="R520" s="222"/>
      <c r="S520" s="222"/>
      <c r="T520" s="222"/>
      <c r="U520" s="222"/>
      <c r="V520" s="222"/>
      <c r="W520" s="222"/>
      <c r="X520" s="222"/>
      <c r="Y520" s="213"/>
      <c r="Z520" s="213"/>
      <c r="AA520" s="213"/>
      <c r="AB520" s="213"/>
      <c r="AC520" s="213"/>
      <c r="AD520" s="213"/>
      <c r="AE520" s="213"/>
      <c r="AF520" s="213"/>
      <c r="AG520" s="213" t="s">
        <v>152</v>
      </c>
      <c r="AH520" s="213">
        <v>0</v>
      </c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outlineLevel="1" x14ac:dyDescent="0.2">
      <c r="A521" s="220"/>
      <c r="B521" s="221"/>
      <c r="C521" s="254" t="s">
        <v>204</v>
      </c>
      <c r="D521" s="223"/>
      <c r="E521" s="224">
        <v>11.16</v>
      </c>
      <c r="F521" s="222"/>
      <c r="G521" s="222"/>
      <c r="H521" s="222"/>
      <c r="I521" s="222"/>
      <c r="J521" s="222"/>
      <c r="K521" s="222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13"/>
      <c r="Z521" s="213"/>
      <c r="AA521" s="213"/>
      <c r="AB521" s="213"/>
      <c r="AC521" s="213"/>
      <c r="AD521" s="213"/>
      <c r="AE521" s="213"/>
      <c r="AF521" s="213"/>
      <c r="AG521" s="213" t="s">
        <v>152</v>
      </c>
      <c r="AH521" s="213">
        <v>0</v>
      </c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outlineLevel="1" x14ac:dyDescent="0.2">
      <c r="A522" s="220"/>
      <c r="B522" s="221"/>
      <c r="C522" s="254" t="s">
        <v>205</v>
      </c>
      <c r="D522" s="223"/>
      <c r="E522" s="224">
        <v>17.694800000000001</v>
      </c>
      <c r="F522" s="222"/>
      <c r="G522" s="222"/>
      <c r="H522" s="222"/>
      <c r="I522" s="222"/>
      <c r="J522" s="222"/>
      <c r="K522" s="222"/>
      <c r="L522" s="222"/>
      <c r="M522" s="222"/>
      <c r="N522" s="222"/>
      <c r="O522" s="222"/>
      <c r="P522" s="222"/>
      <c r="Q522" s="222"/>
      <c r="R522" s="222"/>
      <c r="S522" s="222"/>
      <c r="T522" s="222"/>
      <c r="U522" s="222"/>
      <c r="V522" s="222"/>
      <c r="W522" s="222"/>
      <c r="X522" s="222"/>
      <c r="Y522" s="213"/>
      <c r="Z522" s="213"/>
      <c r="AA522" s="213"/>
      <c r="AB522" s="213"/>
      <c r="AC522" s="213"/>
      <c r="AD522" s="213"/>
      <c r="AE522" s="213"/>
      <c r="AF522" s="213"/>
      <c r="AG522" s="213" t="s">
        <v>152</v>
      </c>
      <c r="AH522" s="213">
        <v>0</v>
      </c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outlineLevel="1" x14ac:dyDescent="0.2">
      <c r="A523" s="220"/>
      <c r="B523" s="221"/>
      <c r="C523" s="254" t="s">
        <v>206</v>
      </c>
      <c r="D523" s="223"/>
      <c r="E523" s="224">
        <v>17.595600000000001</v>
      </c>
      <c r="F523" s="222"/>
      <c r="G523" s="222"/>
      <c r="H523" s="222"/>
      <c r="I523" s="222"/>
      <c r="J523" s="222"/>
      <c r="K523" s="222"/>
      <c r="L523" s="222"/>
      <c r="M523" s="222"/>
      <c r="N523" s="222"/>
      <c r="O523" s="222"/>
      <c r="P523" s="222"/>
      <c r="Q523" s="222"/>
      <c r="R523" s="222"/>
      <c r="S523" s="222"/>
      <c r="T523" s="222"/>
      <c r="U523" s="222"/>
      <c r="V523" s="222"/>
      <c r="W523" s="222"/>
      <c r="X523" s="222"/>
      <c r="Y523" s="213"/>
      <c r="Z523" s="213"/>
      <c r="AA523" s="213"/>
      <c r="AB523" s="213"/>
      <c r="AC523" s="213"/>
      <c r="AD523" s="213"/>
      <c r="AE523" s="213"/>
      <c r="AF523" s="213"/>
      <c r="AG523" s="213" t="s">
        <v>152</v>
      </c>
      <c r="AH523" s="213">
        <v>0</v>
      </c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outlineLevel="1" x14ac:dyDescent="0.2">
      <c r="A524" s="220"/>
      <c r="B524" s="221"/>
      <c r="C524" s="254" t="s">
        <v>186</v>
      </c>
      <c r="D524" s="223"/>
      <c r="E524" s="224"/>
      <c r="F524" s="222"/>
      <c r="G524" s="222"/>
      <c r="H524" s="222"/>
      <c r="I524" s="222"/>
      <c r="J524" s="222"/>
      <c r="K524" s="222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13"/>
      <c r="Z524" s="213"/>
      <c r="AA524" s="213"/>
      <c r="AB524" s="213"/>
      <c r="AC524" s="213"/>
      <c r="AD524" s="213"/>
      <c r="AE524" s="213"/>
      <c r="AF524" s="213"/>
      <c r="AG524" s="213" t="s">
        <v>152</v>
      </c>
      <c r="AH524" s="213">
        <v>0</v>
      </c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outlineLevel="1" x14ac:dyDescent="0.2">
      <c r="A525" s="220"/>
      <c r="B525" s="221"/>
      <c r="C525" s="254" t="s">
        <v>207</v>
      </c>
      <c r="D525" s="223"/>
      <c r="E525" s="224">
        <v>0.35</v>
      </c>
      <c r="F525" s="222"/>
      <c r="G525" s="222"/>
      <c r="H525" s="222"/>
      <c r="I525" s="222"/>
      <c r="J525" s="222"/>
      <c r="K525" s="222"/>
      <c r="L525" s="222"/>
      <c r="M525" s="222"/>
      <c r="N525" s="222"/>
      <c r="O525" s="222"/>
      <c r="P525" s="222"/>
      <c r="Q525" s="222"/>
      <c r="R525" s="222"/>
      <c r="S525" s="222"/>
      <c r="T525" s="222"/>
      <c r="U525" s="222"/>
      <c r="V525" s="222"/>
      <c r="W525" s="222"/>
      <c r="X525" s="222"/>
      <c r="Y525" s="213"/>
      <c r="Z525" s="213"/>
      <c r="AA525" s="213"/>
      <c r="AB525" s="213"/>
      <c r="AC525" s="213"/>
      <c r="AD525" s="213"/>
      <c r="AE525" s="213"/>
      <c r="AF525" s="213"/>
      <c r="AG525" s="213" t="s">
        <v>152</v>
      </c>
      <c r="AH525" s="213">
        <v>0</v>
      </c>
      <c r="AI525" s="213"/>
      <c r="AJ525" s="213"/>
      <c r="AK525" s="213"/>
      <c r="AL525" s="213"/>
      <c r="AM525" s="213"/>
      <c r="AN525" s="213"/>
      <c r="AO525" s="213"/>
      <c r="AP525" s="213"/>
      <c r="AQ525" s="213"/>
      <c r="AR525" s="213"/>
      <c r="AS525" s="213"/>
      <c r="AT525" s="213"/>
      <c r="AU525" s="213"/>
      <c r="AV525" s="213"/>
      <c r="AW525" s="213"/>
      <c r="AX525" s="213"/>
      <c r="AY525" s="213"/>
      <c r="AZ525" s="213"/>
      <c r="BA525" s="213"/>
      <c r="BB525" s="213"/>
      <c r="BC525" s="213"/>
      <c r="BD525" s="213"/>
      <c r="BE525" s="213"/>
      <c r="BF525" s="213"/>
      <c r="BG525" s="213"/>
      <c r="BH525" s="213"/>
    </row>
    <row r="526" spans="1:60" outlineLevel="1" x14ac:dyDescent="0.2">
      <c r="A526" s="220"/>
      <c r="B526" s="221"/>
      <c r="C526" s="254" t="s">
        <v>188</v>
      </c>
      <c r="D526" s="223"/>
      <c r="E526" s="224">
        <v>0.47599999999999998</v>
      </c>
      <c r="F526" s="222"/>
      <c r="G526" s="222"/>
      <c r="H526" s="222"/>
      <c r="I526" s="222"/>
      <c r="J526" s="222"/>
      <c r="K526" s="222"/>
      <c r="L526" s="222"/>
      <c r="M526" s="222"/>
      <c r="N526" s="222"/>
      <c r="O526" s="222"/>
      <c r="P526" s="222"/>
      <c r="Q526" s="222"/>
      <c r="R526" s="222"/>
      <c r="S526" s="222"/>
      <c r="T526" s="222"/>
      <c r="U526" s="222"/>
      <c r="V526" s="222"/>
      <c r="W526" s="222"/>
      <c r="X526" s="222"/>
      <c r="Y526" s="213"/>
      <c r="Z526" s="213"/>
      <c r="AA526" s="213"/>
      <c r="AB526" s="213"/>
      <c r="AC526" s="213"/>
      <c r="AD526" s="213"/>
      <c r="AE526" s="213"/>
      <c r="AF526" s="213"/>
      <c r="AG526" s="213" t="s">
        <v>152</v>
      </c>
      <c r="AH526" s="213">
        <v>0</v>
      </c>
      <c r="AI526" s="213"/>
      <c r="AJ526" s="213"/>
      <c r="AK526" s="213"/>
      <c r="AL526" s="213"/>
      <c r="AM526" s="213"/>
      <c r="AN526" s="213"/>
      <c r="AO526" s="213"/>
      <c r="AP526" s="213"/>
      <c r="AQ526" s="213"/>
      <c r="AR526" s="213"/>
      <c r="AS526" s="213"/>
      <c r="AT526" s="213"/>
      <c r="AU526" s="213"/>
      <c r="AV526" s="213"/>
      <c r="AW526" s="213"/>
      <c r="AX526" s="213"/>
      <c r="AY526" s="213"/>
      <c r="AZ526" s="213"/>
      <c r="BA526" s="213"/>
      <c r="BB526" s="213"/>
      <c r="BC526" s="213"/>
      <c r="BD526" s="213"/>
      <c r="BE526" s="213"/>
      <c r="BF526" s="213"/>
      <c r="BG526" s="213"/>
      <c r="BH526" s="213"/>
    </row>
    <row r="527" spans="1:60" outlineLevel="1" x14ac:dyDescent="0.2">
      <c r="A527" s="220"/>
      <c r="B527" s="221"/>
      <c r="C527" s="254" t="s">
        <v>208</v>
      </c>
      <c r="D527" s="223"/>
      <c r="E527" s="224">
        <v>0.38400000000000001</v>
      </c>
      <c r="F527" s="222"/>
      <c r="G527" s="222"/>
      <c r="H527" s="222"/>
      <c r="I527" s="222"/>
      <c r="J527" s="222"/>
      <c r="K527" s="222"/>
      <c r="L527" s="222"/>
      <c r="M527" s="222"/>
      <c r="N527" s="222"/>
      <c r="O527" s="222"/>
      <c r="P527" s="222"/>
      <c r="Q527" s="222"/>
      <c r="R527" s="222"/>
      <c r="S527" s="222"/>
      <c r="T527" s="222"/>
      <c r="U527" s="222"/>
      <c r="V527" s="222"/>
      <c r="W527" s="222"/>
      <c r="X527" s="222"/>
      <c r="Y527" s="213"/>
      <c r="Z527" s="213"/>
      <c r="AA527" s="213"/>
      <c r="AB527" s="213"/>
      <c r="AC527" s="213"/>
      <c r="AD527" s="213"/>
      <c r="AE527" s="213"/>
      <c r="AF527" s="213"/>
      <c r="AG527" s="213" t="s">
        <v>152</v>
      </c>
      <c r="AH527" s="213">
        <v>0</v>
      </c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outlineLevel="1" x14ac:dyDescent="0.2">
      <c r="A528" s="220"/>
      <c r="B528" s="221"/>
      <c r="C528" s="254" t="s">
        <v>209</v>
      </c>
      <c r="D528" s="223"/>
      <c r="E528" s="224">
        <v>1.5680000000000001</v>
      </c>
      <c r="F528" s="222"/>
      <c r="G528" s="222"/>
      <c r="H528" s="222"/>
      <c r="I528" s="222"/>
      <c r="J528" s="222"/>
      <c r="K528" s="222"/>
      <c r="L528" s="222"/>
      <c r="M528" s="222"/>
      <c r="N528" s="222"/>
      <c r="O528" s="222"/>
      <c r="P528" s="222"/>
      <c r="Q528" s="222"/>
      <c r="R528" s="222"/>
      <c r="S528" s="222"/>
      <c r="T528" s="222"/>
      <c r="U528" s="222"/>
      <c r="V528" s="222"/>
      <c r="W528" s="222"/>
      <c r="X528" s="222"/>
      <c r="Y528" s="213"/>
      <c r="Z528" s="213"/>
      <c r="AA528" s="213"/>
      <c r="AB528" s="213"/>
      <c r="AC528" s="213"/>
      <c r="AD528" s="213"/>
      <c r="AE528" s="213"/>
      <c r="AF528" s="213"/>
      <c r="AG528" s="213" t="s">
        <v>152</v>
      </c>
      <c r="AH528" s="213">
        <v>0</v>
      </c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outlineLevel="1" x14ac:dyDescent="0.2">
      <c r="A529" s="220"/>
      <c r="B529" s="221"/>
      <c r="C529" s="254" t="s">
        <v>491</v>
      </c>
      <c r="D529" s="223"/>
      <c r="E529" s="224"/>
      <c r="F529" s="222"/>
      <c r="G529" s="222"/>
      <c r="H529" s="222"/>
      <c r="I529" s="222"/>
      <c r="J529" s="222"/>
      <c r="K529" s="222"/>
      <c r="L529" s="222"/>
      <c r="M529" s="222"/>
      <c r="N529" s="222"/>
      <c r="O529" s="222"/>
      <c r="P529" s="222"/>
      <c r="Q529" s="222"/>
      <c r="R529" s="222"/>
      <c r="S529" s="222"/>
      <c r="T529" s="222"/>
      <c r="U529" s="222"/>
      <c r="V529" s="222"/>
      <c r="W529" s="222"/>
      <c r="X529" s="222"/>
      <c r="Y529" s="213"/>
      <c r="Z529" s="213"/>
      <c r="AA529" s="213"/>
      <c r="AB529" s="213"/>
      <c r="AC529" s="213"/>
      <c r="AD529" s="213"/>
      <c r="AE529" s="213"/>
      <c r="AF529" s="213"/>
      <c r="AG529" s="213" t="s">
        <v>152</v>
      </c>
      <c r="AH529" s="213">
        <v>0</v>
      </c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outlineLevel="1" x14ac:dyDescent="0.2">
      <c r="A530" s="220"/>
      <c r="B530" s="221"/>
      <c r="C530" s="254" t="s">
        <v>462</v>
      </c>
      <c r="D530" s="223"/>
      <c r="E530" s="224">
        <v>21.4</v>
      </c>
      <c r="F530" s="222"/>
      <c r="G530" s="222"/>
      <c r="H530" s="222"/>
      <c r="I530" s="222"/>
      <c r="J530" s="222"/>
      <c r="K530" s="222"/>
      <c r="L530" s="222"/>
      <c r="M530" s="222"/>
      <c r="N530" s="222"/>
      <c r="O530" s="222"/>
      <c r="P530" s="222"/>
      <c r="Q530" s="222"/>
      <c r="R530" s="222"/>
      <c r="S530" s="222"/>
      <c r="T530" s="222"/>
      <c r="U530" s="222"/>
      <c r="V530" s="222"/>
      <c r="W530" s="222"/>
      <c r="X530" s="222"/>
      <c r="Y530" s="213"/>
      <c r="Z530" s="213"/>
      <c r="AA530" s="213"/>
      <c r="AB530" s="213"/>
      <c r="AC530" s="213"/>
      <c r="AD530" s="213"/>
      <c r="AE530" s="213"/>
      <c r="AF530" s="213"/>
      <c r="AG530" s="213" t="s">
        <v>152</v>
      </c>
      <c r="AH530" s="213">
        <v>0</v>
      </c>
      <c r="AI530" s="213"/>
      <c r="AJ530" s="213"/>
      <c r="AK530" s="213"/>
      <c r="AL530" s="213"/>
      <c r="AM530" s="213"/>
      <c r="AN530" s="213"/>
      <c r="AO530" s="213"/>
      <c r="AP530" s="213"/>
      <c r="AQ530" s="213"/>
      <c r="AR530" s="213"/>
      <c r="AS530" s="213"/>
      <c r="AT530" s="213"/>
      <c r="AU530" s="213"/>
      <c r="AV530" s="213"/>
      <c r="AW530" s="213"/>
      <c r="AX530" s="213"/>
      <c r="AY530" s="213"/>
      <c r="AZ530" s="213"/>
      <c r="BA530" s="213"/>
      <c r="BB530" s="213"/>
      <c r="BC530" s="213"/>
      <c r="BD530" s="213"/>
      <c r="BE530" s="213"/>
      <c r="BF530" s="213"/>
      <c r="BG530" s="213"/>
      <c r="BH530" s="213"/>
    </row>
    <row r="531" spans="1:60" outlineLevel="1" x14ac:dyDescent="0.2">
      <c r="A531" s="220"/>
      <c r="B531" s="221"/>
      <c r="C531" s="254" t="s">
        <v>155</v>
      </c>
      <c r="D531" s="223"/>
      <c r="E531" s="224"/>
      <c r="F531" s="222"/>
      <c r="G531" s="222"/>
      <c r="H531" s="222"/>
      <c r="I531" s="222"/>
      <c r="J531" s="222"/>
      <c r="K531" s="222"/>
      <c r="L531" s="222"/>
      <c r="M531" s="222"/>
      <c r="N531" s="222"/>
      <c r="O531" s="222"/>
      <c r="P531" s="222"/>
      <c r="Q531" s="222"/>
      <c r="R531" s="222"/>
      <c r="S531" s="222"/>
      <c r="T531" s="222"/>
      <c r="U531" s="222"/>
      <c r="V531" s="222"/>
      <c r="W531" s="222"/>
      <c r="X531" s="222"/>
      <c r="Y531" s="213"/>
      <c r="Z531" s="213"/>
      <c r="AA531" s="213"/>
      <c r="AB531" s="213"/>
      <c r="AC531" s="213"/>
      <c r="AD531" s="213"/>
      <c r="AE531" s="213"/>
      <c r="AF531" s="213"/>
      <c r="AG531" s="213" t="s">
        <v>152</v>
      </c>
      <c r="AH531" s="213">
        <v>0</v>
      </c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outlineLevel="1" x14ac:dyDescent="0.2">
      <c r="A532" s="220"/>
      <c r="B532" s="221"/>
      <c r="C532" s="254" t="s">
        <v>210</v>
      </c>
      <c r="D532" s="223"/>
      <c r="E532" s="224">
        <v>-2.0825</v>
      </c>
      <c r="F532" s="222"/>
      <c r="G532" s="222"/>
      <c r="H532" s="222"/>
      <c r="I532" s="222"/>
      <c r="J532" s="222"/>
      <c r="K532" s="222"/>
      <c r="L532" s="222"/>
      <c r="M532" s="222"/>
      <c r="N532" s="222"/>
      <c r="O532" s="222"/>
      <c r="P532" s="222"/>
      <c r="Q532" s="222"/>
      <c r="R532" s="222"/>
      <c r="S532" s="222"/>
      <c r="T532" s="222"/>
      <c r="U532" s="222"/>
      <c r="V532" s="222"/>
      <c r="W532" s="222"/>
      <c r="X532" s="222"/>
      <c r="Y532" s="213"/>
      <c r="Z532" s="213"/>
      <c r="AA532" s="213"/>
      <c r="AB532" s="213"/>
      <c r="AC532" s="213"/>
      <c r="AD532" s="213"/>
      <c r="AE532" s="213"/>
      <c r="AF532" s="213"/>
      <c r="AG532" s="213" t="s">
        <v>152</v>
      </c>
      <c r="AH532" s="213">
        <v>0</v>
      </c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outlineLevel="1" x14ac:dyDescent="0.2">
      <c r="A533" s="220"/>
      <c r="B533" s="221"/>
      <c r="C533" s="254" t="s">
        <v>211</v>
      </c>
      <c r="D533" s="223"/>
      <c r="E533" s="224">
        <v>-3.7631999999999999</v>
      </c>
      <c r="F533" s="222"/>
      <c r="G533" s="222"/>
      <c r="H533" s="222"/>
      <c r="I533" s="222"/>
      <c r="J533" s="222"/>
      <c r="K533" s="222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13"/>
      <c r="Z533" s="213"/>
      <c r="AA533" s="213"/>
      <c r="AB533" s="213"/>
      <c r="AC533" s="213"/>
      <c r="AD533" s="213"/>
      <c r="AE533" s="213"/>
      <c r="AF533" s="213"/>
      <c r="AG533" s="213" t="s">
        <v>152</v>
      </c>
      <c r="AH533" s="213">
        <v>0</v>
      </c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outlineLevel="1" x14ac:dyDescent="0.2">
      <c r="A534" s="220"/>
      <c r="B534" s="221"/>
      <c r="C534" s="254" t="s">
        <v>403</v>
      </c>
      <c r="D534" s="223"/>
      <c r="E534" s="224"/>
      <c r="F534" s="222"/>
      <c r="G534" s="222"/>
      <c r="H534" s="222"/>
      <c r="I534" s="222"/>
      <c r="J534" s="222"/>
      <c r="K534" s="222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13"/>
      <c r="Z534" s="213"/>
      <c r="AA534" s="213"/>
      <c r="AB534" s="213"/>
      <c r="AC534" s="213"/>
      <c r="AD534" s="213"/>
      <c r="AE534" s="213"/>
      <c r="AF534" s="213"/>
      <c r="AG534" s="213" t="s">
        <v>152</v>
      </c>
      <c r="AH534" s="213">
        <v>0</v>
      </c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outlineLevel="1" x14ac:dyDescent="0.2">
      <c r="A535" s="220"/>
      <c r="B535" s="221"/>
      <c r="C535" s="254" t="s">
        <v>498</v>
      </c>
      <c r="D535" s="223"/>
      <c r="E535" s="224">
        <v>3.36</v>
      </c>
      <c r="F535" s="222"/>
      <c r="G535" s="222"/>
      <c r="H535" s="222"/>
      <c r="I535" s="222"/>
      <c r="J535" s="222"/>
      <c r="K535" s="222"/>
      <c r="L535" s="222"/>
      <c r="M535" s="222"/>
      <c r="N535" s="222"/>
      <c r="O535" s="222"/>
      <c r="P535" s="222"/>
      <c r="Q535" s="222"/>
      <c r="R535" s="222"/>
      <c r="S535" s="222"/>
      <c r="T535" s="222"/>
      <c r="U535" s="222"/>
      <c r="V535" s="222"/>
      <c r="W535" s="222"/>
      <c r="X535" s="222"/>
      <c r="Y535" s="213"/>
      <c r="Z535" s="213"/>
      <c r="AA535" s="213"/>
      <c r="AB535" s="213"/>
      <c r="AC535" s="213"/>
      <c r="AD535" s="213"/>
      <c r="AE535" s="213"/>
      <c r="AF535" s="213"/>
      <c r="AG535" s="213" t="s">
        <v>152</v>
      </c>
      <c r="AH535" s="213">
        <v>0</v>
      </c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outlineLevel="1" x14ac:dyDescent="0.2">
      <c r="A536" s="220"/>
      <c r="B536" s="221"/>
      <c r="C536" s="254" t="s">
        <v>499</v>
      </c>
      <c r="D536" s="223"/>
      <c r="E536" s="224">
        <v>4.4000000000000004</v>
      </c>
      <c r="F536" s="222"/>
      <c r="G536" s="222"/>
      <c r="H536" s="222"/>
      <c r="I536" s="222"/>
      <c r="J536" s="222"/>
      <c r="K536" s="222"/>
      <c r="L536" s="222"/>
      <c r="M536" s="222"/>
      <c r="N536" s="222"/>
      <c r="O536" s="222"/>
      <c r="P536" s="222"/>
      <c r="Q536" s="222"/>
      <c r="R536" s="222"/>
      <c r="S536" s="222"/>
      <c r="T536" s="222"/>
      <c r="U536" s="222"/>
      <c r="V536" s="222"/>
      <c r="W536" s="222"/>
      <c r="X536" s="222"/>
      <c r="Y536" s="213"/>
      <c r="Z536" s="213"/>
      <c r="AA536" s="213"/>
      <c r="AB536" s="213"/>
      <c r="AC536" s="213"/>
      <c r="AD536" s="213"/>
      <c r="AE536" s="213"/>
      <c r="AF536" s="213"/>
      <c r="AG536" s="213" t="s">
        <v>152</v>
      </c>
      <c r="AH536" s="213">
        <v>0</v>
      </c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outlineLevel="1" x14ac:dyDescent="0.2">
      <c r="A537" s="220"/>
      <c r="B537" s="221"/>
      <c r="C537" s="254" t="s">
        <v>491</v>
      </c>
      <c r="D537" s="223"/>
      <c r="E537" s="224"/>
      <c r="F537" s="222"/>
      <c r="G537" s="222"/>
      <c r="H537" s="222"/>
      <c r="I537" s="222"/>
      <c r="J537" s="222"/>
      <c r="K537" s="222"/>
      <c r="L537" s="222"/>
      <c r="M537" s="222"/>
      <c r="N537" s="222"/>
      <c r="O537" s="222"/>
      <c r="P537" s="222"/>
      <c r="Q537" s="222"/>
      <c r="R537" s="222"/>
      <c r="S537" s="222"/>
      <c r="T537" s="222"/>
      <c r="U537" s="222"/>
      <c r="V537" s="222"/>
      <c r="W537" s="222"/>
      <c r="X537" s="222"/>
      <c r="Y537" s="213"/>
      <c r="Z537" s="213"/>
      <c r="AA537" s="213"/>
      <c r="AB537" s="213"/>
      <c r="AC537" s="213"/>
      <c r="AD537" s="213"/>
      <c r="AE537" s="213"/>
      <c r="AF537" s="213"/>
      <c r="AG537" s="213" t="s">
        <v>152</v>
      </c>
      <c r="AH537" s="213">
        <v>0</v>
      </c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outlineLevel="1" x14ac:dyDescent="0.2">
      <c r="A538" s="220"/>
      <c r="B538" s="221"/>
      <c r="C538" s="254" t="s">
        <v>280</v>
      </c>
      <c r="D538" s="223"/>
      <c r="E538" s="224">
        <v>2.4500000000000002</v>
      </c>
      <c r="F538" s="222"/>
      <c r="G538" s="222"/>
      <c r="H538" s="222"/>
      <c r="I538" s="222"/>
      <c r="J538" s="222"/>
      <c r="K538" s="222"/>
      <c r="L538" s="222"/>
      <c r="M538" s="222"/>
      <c r="N538" s="222"/>
      <c r="O538" s="222"/>
      <c r="P538" s="222"/>
      <c r="Q538" s="222"/>
      <c r="R538" s="222"/>
      <c r="S538" s="222"/>
      <c r="T538" s="222"/>
      <c r="U538" s="222"/>
      <c r="V538" s="222"/>
      <c r="W538" s="222"/>
      <c r="X538" s="222"/>
      <c r="Y538" s="213"/>
      <c r="Z538" s="213"/>
      <c r="AA538" s="213"/>
      <c r="AB538" s="213"/>
      <c r="AC538" s="213"/>
      <c r="AD538" s="213"/>
      <c r="AE538" s="213"/>
      <c r="AF538" s="213"/>
      <c r="AG538" s="213" t="s">
        <v>152</v>
      </c>
      <c r="AH538" s="213">
        <v>0</v>
      </c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outlineLevel="1" x14ac:dyDescent="0.2">
      <c r="A539" s="232">
        <v>81</v>
      </c>
      <c r="B539" s="233" t="s">
        <v>500</v>
      </c>
      <c r="C539" s="252" t="s">
        <v>501</v>
      </c>
      <c r="D539" s="234" t="s">
        <v>144</v>
      </c>
      <c r="E539" s="235">
        <v>171.37950000000001</v>
      </c>
      <c r="F539" s="236"/>
      <c r="G539" s="237">
        <f>ROUND(E539*F539,2)</f>
        <v>0</v>
      </c>
      <c r="H539" s="236"/>
      <c r="I539" s="237">
        <f>ROUND(E539*H539,2)</f>
        <v>0</v>
      </c>
      <c r="J539" s="236"/>
      <c r="K539" s="237">
        <f>ROUND(E539*J539,2)</f>
        <v>0</v>
      </c>
      <c r="L539" s="237">
        <v>15</v>
      </c>
      <c r="M539" s="237">
        <f>G539*(1+L539/100)</f>
        <v>0</v>
      </c>
      <c r="N539" s="237">
        <v>1.4999999999999999E-4</v>
      </c>
      <c r="O539" s="237">
        <f>ROUND(E539*N539,2)</f>
        <v>0.03</v>
      </c>
      <c r="P539" s="237">
        <v>0</v>
      </c>
      <c r="Q539" s="237">
        <f>ROUND(E539*P539,2)</f>
        <v>0</v>
      </c>
      <c r="R539" s="237" t="s">
        <v>490</v>
      </c>
      <c r="S539" s="237" t="s">
        <v>146</v>
      </c>
      <c r="T539" s="238" t="s">
        <v>146</v>
      </c>
      <c r="U539" s="222">
        <v>0.10191</v>
      </c>
      <c r="V539" s="222">
        <f>ROUND(E539*U539,2)</f>
        <v>17.47</v>
      </c>
      <c r="W539" s="222"/>
      <c r="X539" s="222" t="s">
        <v>147</v>
      </c>
      <c r="Y539" s="213"/>
      <c r="Z539" s="213"/>
      <c r="AA539" s="213"/>
      <c r="AB539" s="213"/>
      <c r="AC539" s="213"/>
      <c r="AD539" s="213"/>
      <c r="AE539" s="213"/>
      <c r="AF539" s="213"/>
      <c r="AG539" s="213" t="s">
        <v>148</v>
      </c>
      <c r="AH539" s="213"/>
      <c r="AI539" s="213"/>
      <c r="AJ539" s="213"/>
      <c r="AK539" s="213"/>
      <c r="AL539" s="213"/>
      <c r="AM539" s="213"/>
      <c r="AN539" s="213"/>
      <c r="AO539" s="213"/>
      <c r="AP539" s="213"/>
      <c r="AQ539" s="213"/>
      <c r="AR539" s="213"/>
      <c r="AS539" s="213"/>
      <c r="AT539" s="213"/>
      <c r="AU539" s="213"/>
      <c r="AV539" s="213"/>
      <c r="AW539" s="213"/>
      <c r="AX539" s="213"/>
      <c r="AY539" s="213"/>
      <c r="AZ539" s="213"/>
      <c r="BA539" s="213"/>
      <c r="BB539" s="213"/>
      <c r="BC539" s="213"/>
      <c r="BD539" s="213"/>
      <c r="BE539" s="213"/>
      <c r="BF539" s="213"/>
      <c r="BG539" s="213"/>
      <c r="BH539" s="213"/>
    </row>
    <row r="540" spans="1:60" outlineLevel="1" x14ac:dyDescent="0.2">
      <c r="A540" s="220"/>
      <c r="B540" s="221"/>
      <c r="C540" s="254" t="s">
        <v>183</v>
      </c>
      <c r="D540" s="223"/>
      <c r="E540" s="224"/>
      <c r="F540" s="222"/>
      <c r="G540" s="222"/>
      <c r="H540" s="222"/>
      <c r="I540" s="222"/>
      <c r="J540" s="222"/>
      <c r="K540" s="222"/>
      <c r="L540" s="222"/>
      <c r="M540" s="222"/>
      <c r="N540" s="222"/>
      <c r="O540" s="222"/>
      <c r="P540" s="222"/>
      <c r="Q540" s="222"/>
      <c r="R540" s="222"/>
      <c r="S540" s="222"/>
      <c r="T540" s="222"/>
      <c r="U540" s="222"/>
      <c r="V540" s="222"/>
      <c r="W540" s="222"/>
      <c r="X540" s="222"/>
      <c r="Y540" s="213"/>
      <c r="Z540" s="213"/>
      <c r="AA540" s="213"/>
      <c r="AB540" s="213"/>
      <c r="AC540" s="213"/>
      <c r="AD540" s="213"/>
      <c r="AE540" s="213"/>
      <c r="AF540" s="213"/>
      <c r="AG540" s="213" t="s">
        <v>152</v>
      </c>
      <c r="AH540" s="213">
        <v>0</v>
      </c>
      <c r="AI540" s="213"/>
      <c r="AJ540" s="213"/>
      <c r="AK540" s="213"/>
      <c r="AL540" s="213"/>
      <c r="AM540" s="213"/>
      <c r="AN540" s="213"/>
      <c r="AO540" s="213"/>
      <c r="AP540" s="213"/>
      <c r="AQ540" s="213"/>
      <c r="AR540" s="213"/>
      <c r="AS540" s="213"/>
      <c r="AT540" s="213"/>
      <c r="AU540" s="213"/>
      <c r="AV540" s="213"/>
      <c r="AW540" s="213"/>
      <c r="AX540" s="213"/>
      <c r="AY540" s="213"/>
      <c r="AZ540" s="213"/>
      <c r="BA540" s="213"/>
      <c r="BB540" s="213"/>
      <c r="BC540" s="213"/>
      <c r="BD540" s="213"/>
      <c r="BE540" s="213"/>
      <c r="BF540" s="213"/>
      <c r="BG540" s="213"/>
      <c r="BH540" s="213"/>
    </row>
    <row r="541" spans="1:60" outlineLevel="1" x14ac:dyDescent="0.2">
      <c r="A541" s="220"/>
      <c r="B541" s="221"/>
      <c r="C541" s="254" t="s">
        <v>165</v>
      </c>
      <c r="D541" s="223"/>
      <c r="E541" s="224"/>
      <c r="F541" s="222"/>
      <c r="G541" s="222"/>
      <c r="H541" s="222"/>
      <c r="I541" s="222"/>
      <c r="J541" s="222"/>
      <c r="K541" s="222"/>
      <c r="L541" s="222"/>
      <c r="M541" s="222"/>
      <c r="N541" s="222"/>
      <c r="O541" s="222"/>
      <c r="P541" s="222"/>
      <c r="Q541" s="222"/>
      <c r="R541" s="222"/>
      <c r="S541" s="222"/>
      <c r="T541" s="222"/>
      <c r="U541" s="222"/>
      <c r="V541" s="222"/>
      <c r="W541" s="222"/>
      <c r="X541" s="222"/>
      <c r="Y541" s="213"/>
      <c r="Z541" s="213"/>
      <c r="AA541" s="213"/>
      <c r="AB541" s="213"/>
      <c r="AC541" s="213"/>
      <c r="AD541" s="213"/>
      <c r="AE541" s="213"/>
      <c r="AF541" s="213"/>
      <c r="AG541" s="213" t="s">
        <v>152</v>
      </c>
      <c r="AH541" s="213">
        <v>0</v>
      </c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1" x14ac:dyDescent="0.2">
      <c r="A542" s="220"/>
      <c r="B542" s="221"/>
      <c r="C542" s="254" t="s">
        <v>495</v>
      </c>
      <c r="D542" s="223"/>
      <c r="E542" s="224">
        <v>8.7420000000000009</v>
      </c>
      <c r="F542" s="222"/>
      <c r="G542" s="222"/>
      <c r="H542" s="222"/>
      <c r="I542" s="222"/>
      <c r="J542" s="222"/>
      <c r="K542" s="222"/>
      <c r="L542" s="222"/>
      <c r="M542" s="222"/>
      <c r="N542" s="222"/>
      <c r="O542" s="222"/>
      <c r="P542" s="222"/>
      <c r="Q542" s="222"/>
      <c r="R542" s="222"/>
      <c r="S542" s="222"/>
      <c r="T542" s="222"/>
      <c r="U542" s="222"/>
      <c r="V542" s="222"/>
      <c r="W542" s="222"/>
      <c r="X542" s="222"/>
      <c r="Y542" s="213"/>
      <c r="Z542" s="213"/>
      <c r="AA542" s="213"/>
      <c r="AB542" s="213"/>
      <c r="AC542" s="213"/>
      <c r="AD542" s="213"/>
      <c r="AE542" s="213"/>
      <c r="AF542" s="213"/>
      <c r="AG542" s="213" t="s">
        <v>152</v>
      </c>
      <c r="AH542" s="213">
        <v>0</v>
      </c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outlineLevel="1" x14ac:dyDescent="0.2">
      <c r="A543" s="220"/>
      <c r="B543" s="221"/>
      <c r="C543" s="254" t="s">
        <v>185</v>
      </c>
      <c r="D543" s="223"/>
      <c r="E543" s="224">
        <v>35.2532</v>
      </c>
      <c r="F543" s="222"/>
      <c r="G543" s="222"/>
      <c r="H543" s="222"/>
      <c r="I543" s="222"/>
      <c r="J543" s="222"/>
      <c r="K543" s="222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13"/>
      <c r="Z543" s="213"/>
      <c r="AA543" s="213"/>
      <c r="AB543" s="213"/>
      <c r="AC543" s="213"/>
      <c r="AD543" s="213"/>
      <c r="AE543" s="213"/>
      <c r="AF543" s="213"/>
      <c r="AG543" s="213" t="s">
        <v>152</v>
      </c>
      <c r="AH543" s="213">
        <v>0</v>
      </c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outlineLevel="1" x14ac:dyDescent="0.2">
      <c r="A544" s="220"/>
      <c r="B544" s="221"/>
      <c r="C544" s="254" t="s">
        <v>496</v>
      </c>
      <c r="D544" s="223"/>
      <c r="E544" s="224">
        <v>7.5640000000000001</v>
      </c>
      <c r="F544" s="222"/>
      <c r="G544" s="222"/>
      <c r="H544" s="222"/>
      <c r="I544" s="222"/>
      <c r="J544" s="222"/>
      <c r="K544" s="222"/>
      <c r="L544" s="222"/>
      <c r="M544" s="222"/>
      <c r="N544" s="222"/>
      <c r="O544" s="222"/>
      <c r="P544" s="222"/>
      <c r="Q544" s="222"/>
      <c r="R544" s="222"/>
      <c r="S544" s="222"/>
      <c r="T544" s="222"/>
      <c r="U544" s="222"/>
      <c r="V544" s="222"/>
      <c r="W544" s="222"/>
      <c r="X544" s="222"/>
      <c r="Y544" s="213"/>
      <c r="Z544" s="213"/>
      <c r="AA544" s="213"/>
      <c r="AB544" s="213"/>
      <c r="AC544" s="213"/>
      <c r="AD544" s="213"/>
      <c r="AE544" s="213"/>
      <c r="AF544" s="213"/>
      <c r="AG544" s="213" t="s">
        <v>152</v>
      </c>
      <c r="AH544" s="213">
        <v>0</v>
      </c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outlineLevel="1" x14ac:dyDescent="0.2">
      <c r="A545" s="220"/>
      <c r="B545" s="221"/>
      <c r="C545" s="254" t="s">
        <v>153</v>
      </c>
      <c r="D545" s="223"/>
      <c r="E545" s="224">
        <v>9.3681999999999999</v>
      </c>
      <c r="F545" s="222"/>
      <c r="G545" s="222"/>
      <c r="H545" s="222"/>
      <c r="I545" s="222"/>
      <c r="J545" s="222"/>
      <c r="K545" s="222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13"/>
      <c r="Z545" s="213"/>
      <c r="AA545" s="213"/>
      <c r="AB545" s="213"/>
      <c r="AC545" s="213"/>
      <c r="AD545" s="213"/>
      <c r="AE545" s="213"/>
      <c r="AF545" s="213"/>
      <c r="AG545" s="213" t="s">
        <v>152</v>
      </c>
      <c r="AH545" s="213">
        <v>0</v>
      </c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outlineLevel="1" x14ac:dyDescent="0.2">
      <c r="A546" s="220"/>
      <c r="B546" s="221"/>
      <c r="C546" s="254" t="s">
        <v>154</v>
      </c>
      <c r="D546" s="223"/>
      <c r="E546" s="224">
        <v>7.44</v>
      </c>
      <c r="F546" s="222"/>
      <c r="G546" s="222"/>
      <c r="H546" s="222"/>
      <c r="I546" s="222"/>
      <c r="J546" s="222"/>
      <c r="K546" s="222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13"/>
      <c r="Z546" s="213"/>
      <c r="AA546" s="213"/>
      <c r="AB546" s="213"/>
      <c r="AC546" s="213"/>
      <c r="AD546" s="213"/>
      <c r="AE546" s="213"/>
      <c r="AF546" s="213"/>
      <c r="AG546" s="213" t="s">
        <v>152</v>
      </c>
      <c r="AH546" s="213">
        <v>0</v>
      </c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outlineLevel="1" x14ac:dyDescent="0.2">
      <c r="A547" s="220"/>
      <c r="B547" s="221"/>
      <c r="C547" s="254" t="s">
        <v>186</v>
      </c>
      <c r="D547" s="223"/>
      <c r="E547" s="224"/>
      <c r="F547" s="222"/>
      <c r="G547" s="222"/>
      <c r="H547" s="222"/>
      <c r="I547" s="222"/>
      <c r="J547" s="222"/>
      <c r="K547" s="222"/>
      <c r="L547" s="222"/>
      <c r="M547" s="222"/>
      <c r="N547" s="222"/>
      <c r="O547" s="222"/>
      <c r="P547" s="222"/>
      <c r="Q547" s="222"/>
      <c r="R547" s="222"/>
      <c r="S547" s="222"/>
      <c r="T547" s="222"/>
      <c r="U547" s="222"/>
      <c r="V547" s="222"/>
      <c r="W547" s="222"/>
      <c r="X547" s="222"/>
      <c r="Y547" s="213"/>
      <c r="Z547" s="213"/>
      <c r="AA547" s="213"/>
      <c r="AB547" s="213"/>
      <c r="AC547" s="213"/>
      <c r="AD547" s="213"/>
      <c r="AE547" s="213"/>
      <c r="AF547" s="213"/>
      <c r="AG547" s="213" t="s">
        <v>152</v>
      </c>
      <c r="AH547" s="213">
        <v>0</v>
      </c>
      <c r="AI547" s="213"/>
      <c r="AJ547" s="213"/>
      <c r="AK547" s="213"/>
      <c r="AL547" s="213"/>
      <c r="AM547" s="213"/>
      <c r="AN547" s="213"/>
      <c r="AO547" s="213"/>
      <c r="AP547" s="213"/>
      <c r="AQ547" s="213"/>
      <c r="AR547" s="213"/>
      <c r="AS547" s="213"/>
      <c r="AT547" s="213"/>
      <c r="AU547" s="213"/>
      <c r="AV547" s="213"/>
      <c r="AW547" s="213"/>
      <c r="AX547" s="213"/>
      <c r="AY547" s="213"/>
      <c r="AZ547" s="213"/>
      <c r="BA547" s="213"/>
      <c r="BB547" s="213"/>
      <c r="BC547" s="213"/>
      <c r="BD547" s="213"/>
      <c r="BE547" s="213"/>
      <c r="BF547" s="213"/>
      <c r="BG547" s="213"/>
      <c r="BH547" s="213"/>
    </row>
    <row r="548" spans="1:60" outlineLevel="1" x14ac:dyDescent="0.2">
      <c r="A548" s="220"/>
      <c r="B548" s="221"/>
      <c r="C548" s="254" t="s">
        <v>187</v>
      </c>
      <c r="D548" s="223"/>
      <c r="E548" s="224">
        <v>0.24199999999999999</v>
      </c>
      <c r="F548" s="222"/>
      <c r="G548" s="222"/>
      <c r="H548" s="222"/>
      <c r="I548" s="222"/>
      <c r="J548" s="222"/>
      <c r="K548" s="222"/>
      <c r="L548" s="222"/>
      <c r="M548" s="222"/>
      <c r="N548" s="222"/>
      <c r="O548" s="222"/>
      <c r="P548" s="222"/>
      <c r="Q548" s="222"/>
      <c r="R548" s="222"/>
      <c r="S548" s="222"/>
      <c r="T548" s="222"/>
      <c r="U548" s="222"/>
      <c r="V548" s="222"/>
      <c r="W548" s="222"/>
      <c r="X548" s="222"/>
      <c r="Y548" s="213"/>
      <c r="Z548" s="213"/>
      <c r="AA548" s="213"/>
      <c r="AB548" s="213"/>
      <c r="AC548" s="213"/>
      <c r="AD548" s="213"/>
      <c r="AE548" s="213"/>
      <c r="AF548" s="213"/>
      <c r="AG548" s="213" t="s">
        <v>152</v>
      </c>
      <c r="AH548" s="213">
        <v>0</v>
      </c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outlineLevel="1" x14ac:dyDescent="0.2">
      <c r="A549" s="220"/>
      <c r="B549" s="221"/>
      <c r="C549" s="254" t="s">
        <v>188</v>
      </c>
      <c r="D549" s="223"/>
      <c r="E549" s="224">
        <v>0.47599999999999998</v>
      </c>
      <c r="F549" s="222"/>
      <c r="G549" s="222"/>
      <c r="H549" s="222"/>
      <c r="I549" s="222"/>
      <c r="J549" s="222"/>
      <c r="K549" s="222"/>
      <c r="L549" s="222"/>
      <c r="M549" s="222"/>
      <c r="N549" s="222"/>
      <c r="O549" s="222"/>
      <c r="P549" s="222"/>
      <c r="Q549" s="222"/>
      <c r="R549" s="222"/>
      <c r="S549" s="222"/>
      <c r="T549" s="222"/>
      <c r="U549" s="222"/>
      <c r="V549" s="222"/>
      <c r="W549" s="222"/>
      <c r="X549" s="222"/>
      <c r="Y549" s="213"/>
      <c r="Z549" s="213"/>
      <c r="AA549" s="213"/>
      <c r="AB549" s="213"/>
      <c r="AC549" s="213"/>
      <c r="AD549" s="213"/>
      <c r="AE549" s="213"/>
      <c r="AF549" s="213"/>
      <c r="AG549" s="213" t="s">
        <v>152</v>
      </c>
      <c r="AH549" s="213">
        <v>0</v>
      </c>
      <c r="AI549" s="213"/>
      <c r="AJ549" s="213"/>
      <c r="AK549" s="213"/>
      <c r="AL549" s="213"/>
      <c r="AM549" s="213"/>
      <c r="AN549" s="213"/>
      <c r="AO549" s="213"/>
      <c r="AP549" s="213"/>
      <c r="AQ549" s="213"/>
      <c r="AR549" s="213"/>
      <c r="AS549" s="213"/>
      <c r="AT549" s="213"/>
      <c r="AU549" s="213"/>
      <c r="AV549" s="213"/>
      <c r="AW549" s="213"/>
      <c r="AX549" s="213"/>
      <c r="AY549" s="213"/>
      <c r="AZ549" s="213"/>
      <c r="BA549" s="213"/>
      <c r="BB549" s="213"/>
      <c r="BC549" s="213"/>
      <c r="BD549" s="213"/>
      <c r="BE549" s="213"/>
      <c r="BF549" s="213"/>
      <c r="BG549" s="213"/>
      <c r="BH549" s="213"/>
    </row>
    <row r="550" spans="1:60" outlineLevel="1" x14ac:dyDescent="0.2">
      <c r="A550" s="220"/>
      <c r="B550" s="221"/>
      <c r="C550" s="254" t="s">
        <v>189</v>
      </c>
      <c r="D550" s="223"/>
      <c r="E550" s="224">
        <v>0.39200000000000002</v>
      </c>
      <c r="F550" s="222"/>
      <c r="G550" s="222"/>
      <c r="H550" s="222"/>
      <c r="I550" s="222"/>
      <c r="J550" s="222"/>
      <c r="K550" s="222"/>
      <c r="L550" s="222"/>
      <c r="M550" s="222"/>
      <c r="N550" s="222"/>
      <c r="O550" s="222"/>
      <c r="P550" s="222"/>
      <c r="Q550" s="222"/>
      <c r="R550" s="222"/>
      <c r="S550" s="222"/>
      <c r="T550" s="222"/>
      <c r="U550" s="222"/>
      <c r="V550" s="222"/>
      <c r="W550" s="222"/>
      <c r="X550" s="222"/>
      <c r="Y550" s="213"/>
      <c r="Z550" s="213"/>
      <c r="AA550" s="213"/>
      <c r="AB550" s="213"/>
      <c r="AC550" s="213"/>
      <c r="AD550" s="213"/>
      <c r="AE550" s="213"/>
      <c r="AF550" s="213"/>
      <c r="AG550" s="213" t="s">
        <v>152</v>
      </c>
      <c r="AH550" s="213">
        <v>0</v>
      </c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outlineLevel="1" x14ac:dyDescent="0.2">
      <c r="A551" s="220"/>
      <c r="B551" s="221"/>
      <c r="C551" s="254" t="s">
        <v>190</v>
      </c>
      <c r="D551" s="223"/>
      <c r="E551" s="224">
        <v>1.17</v>
      </c>
      <c r="F551" s="222"/>
      <c r="G551" s="222"/>
      <c r="H551" s="222"/>
      <c r="I551" s="222"/>
      <c r="J551" s="222"/>
      <c r="K551" s="222"/>
      <c r="L551" s="222"/>
      <c r="M551" s="222"/>
      <c r="N551" s="222"/>
      <c r="O551" s="222"/>
      <c r="P551" s="222"/>
      <c r="Q551" s="222"/>
      <c r="R551" s="222"/>
      <c r="S551" s="222"/>
      <c r="T551" s="222"/>
      <c r="U551" s="222"/>
      <c r="V551" s="222"/>
      <c r="W551" s="222"/>
      <c r="X551" s="222"/>
      <c r="Y551" s="213"/>
      <c r="Z551" s="213"/>
      <c r="AA551" s="213"/>
      <c r="AB551" s="213"/>
      <c r="AC551" s="213"/>
      <c r="AD551" s="213"/>
      <c r="AE551" s="213"/>
      <c r="AF551" s="213"/>
      <c r="AG551" s="213" t="s">
        <v>152</v>
      </c>
      <c r="AH551" s="213">
        <v>0</v>
      </c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13"/>
      <c r="BB551" s="213"/>
      <c r="BC551" s="213"/>
      <c r="BD551" s="213"/>
      <c r="BE551" s="213"/>
      <c r="BF551" s="213"/>
      <c r="BG551" s="213"/>
      <c r="BH551" s="213"/>
    </row>
    <row r="552" spans="1:60" outlineLevel="1" x14ac:dyDescent="0.2">
      <c r="A552" s="220"/>
      <c r="B552" s="221"/>
      <c r="C552" s="254" t="s">
        <v>491</v>
      </c>
      <c r="D552" s="223"/>
      <c r="E552" s="224"/>
      <c r="F552" s="222"/>
      <c r="G552" s="222"/>
      <c r="H552" s="222"/>
      <c r="I552" s="222"/>
      <c r="J552" s="222"/>
      <c r="K552" s="222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13"/>
      <c r="Z552" s="213"/>
      <c r="AA552" s="213"/>
      <c r="AB552" s="213"/>
      <c r="AC552" s="213"/>
      <c r="AD552" s="213"/>
      <c r="AE552" s="213"/>
      <c r="AF552" s="213"/>
      <c r="AG552" s="213" t="s">
        <v>152</v>
      </c>
      <c r="AH552" s="213">
        <v>0</v>
      </c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outlineLevel="1" x14ac:dyDescent="0.2">
      <c r="A553" s="220"/>
      <c r="B553" s="221"/>
      <c r="C553" s="254" t="s">
        <v>402</v>
      </c>
      <c r="D553" s="223"/>
      <c r="E553" s="224">
        <v>12.65</v>
      </c>
      <c r="F553" s="222"/>
      <c r="G553" s="222"/>
      <c r="H553" s="222"/>
      <c r="I553" s="222"/>
      <c r="J553" s="222"/>
      <c r="K553" s="222"/>
      <c r="L553" s="222"/>
      <c r="M553" s="222"/>
      <c r="N553" s="222"/>
      <c r="O553" s="222"/>
      <c r="P553" s="222"/>
      <c r="Q553" s="222"/>
      <c r="R553" s="222"/>
      <c r="S553" s="222"/>
      <c r="T553" s="222"/>
      <c r="U553" s="222"/>
      <c r="V553" s="222"/>
      <c r="W553" s="222"/>
      <c r="X553" s="222"/>
      <c r="Y553" s="213"/>
      <c r="Z553" s="213"/>
      <c r="AA553" s="213"/>
      <c r="AB553" s="213"/>
      <c r="AC553" s="213"/>
      <c r="AD553" s="213"/>
      <c r="AE553" s="213"/>
      <c r="AF553" s="213"/>
      <c r="AG553" s="213" t="s">
        <v>152</v>
      </c>
      <c r="AH553" s="213">
        <v>0</v>
      </c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outlineLevel="1" x14ac:dyDescent="0.2">
      <c r="A554" s="220"/>
      <c r="B554" s="221"/>
      <c r="C554" s="254" t="s">
        <v>155</v>
      </c>
      <c r="D554" s="223"/>
      <c r="E554" s="224"/>
      <c r="F554" s="222"/>
      <c r="G554" s="222"/>
      <c r="H554" s="222"/>
      <c r="I554" s="222"/>
      <c r="J554" s="222"/>
      <c r="K554" s="222"/>
      <c r="L554" s="222"/>
      <c r="M554" s="222"/>
      <c r="N554" s="222"/>
      <c r="O554" s="222"/>
      <c r="P554" s="222"/>
      <c r="Q554" s="222"/>
      <c r="R554" s="222"/>
      <c r="S554" s="222"/>
      <c r="T554" s="222"/>
      <c r="U554" s="222"/>
      <c r="V554" s="222"/>
      <c r="W554" s="222"/>
      <c r="X554" s="222"/>
      <c r="Y554" s="213"/>
      <c r="Z554" s="213"/>
      <c r="AA554" s="213"/>
      <c r="AB554" s="213"/>
      <c r="AC554" s="213"/>
      <c r="AD554" s="213"/>
      <c r="AE554" s="213"/>
      <c r="AF554" s="213"/>
      <c r="AG554" s="213" t="s">
        <v>152</v>
      </c>
      <c r="AH554" s="213">
        <v>0</v>
      </c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outlineLevel="1" x14ac:dyDescent="0.2">
      <c r="A555" s="220"/>
      <c r="B555" s="221"/>
      <c r="C555" s="254" t="s">
        <v>191</v>
      </c>
      <c r="D555" s="223"/>
      <c r="E555" s="224">
        <v>-1.4850000000000001</v>
      </c>
      <c r="F555" s="222"/>
      <c r="G555" s="222"/>
      <c r="H555" s="222"/>
      <c r="I555" s="222"/>
      <c r="J555" s="222"/>
      <c r="K555" s="222"/>
      <c r="L555" s="222"/>
      <c r="M555" s="222"/>
      <c r="N555" s="222"/>
      <c r="O555" s="222"/>
      <c r="P555" s="222"/>
      <c r="Q555" s="222"/>
      <c r="R555" s="222"/>
      <c r="S555" s="222"/>
      <c r="T555" s="222"/>
      <c r="U555" s="222"/>
      <c r="V555" s="222"/>
      <c r="W555" s="222"/>
      <c r="X555" s="222"/>
      <c r="Y555" s="213"/>
      <c r="Z555" s="213"/>
      <c r="AA555" s="213"/>
      <c r="AB555" s="213"/>
      <c r="AC555" s="213"/>
      <c r="AD555" s="213"/>
      <c r="AE555" s="213"/>
      <c r="AF555" s="213"/>
      <c r="AG555" s="213" t="s">
        <v>152</v>
      </c>
      <c r="AH555" s="213">
        <v>0</v>
      </c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outlineLevel="1" x14ac:dyDescent="0.2">
      <c r="A556" s="220"/>
      <c r="B556" s="221"/>
      <c r="C556" s="254" t="s">
        <v>192</v>
      </c>
      <c r="D556" s="223"/>
      <c r="E556" s="224">
        <v>-1.782</v>
      </c>
      <c r="F556" s="222"/>
      <c r="G556" s="222"/>
      <c r="H556" s="222"/>
      <c r="I556" s="222"/>
      <c r="J556" s="222"/>
      <c r="K556" s="222"/>
      <c r="L556" s="222"/>
      <c r="M556" s="222"/>
      <c r="N556" s="222"/>
      <c r="O556" s="222"/>
      <c r="P556" s="222"/>
      <c r="Q556" s="222"/>
      <c r="R556" s="222"/>
      <c r="S556" s="222"/>
      <c r="T556" s="222"/>
      <c r="U556" s="222"/>
      <c r="V556" s="222"/>
      <c r="W556" s="222"/>
      <c r="X556" s="222"/>
      <c r="Y556" s="213"/>
      <c r="Z556" s="213"/>
      <c r="AA556" s="213"/>
      <c r="AB556" s="213"/>
      <c r="AC556" s="213"/>
      <c r="AD556" s="213"/>
      <c r="AE556" s="213"/>
      <c r="AF556" s="213"/>
      <c r="AG556" s="213" t="s">
        <v>152</v>
      </c>
      <c r="AH556" s="213">
        <v>0</v>
      </c>
      <c r="AI556" s="213"/>
      <c r="AJ556" s="213"/>
      <c r="AK556" s="213"/>
      <c r="AL556" s="213"/>
      <c r="AM556" s="213"/>
      <c r="AN556" s="213"/>
      <c r="AO556" s="213"/>
      <c r="AP556" s="213"/>
      <c r="AQ556" s="213"/>
      <c r="AR556" s="213"/>
      <c r="AS556" s="213"/>
      <c r="AT556" s="213"/>
      <c r="AU556" s="213"/>
      <c r="AV556" s="213"/>
      <c r="AW556" s="213"/>
      <c r="AX556" s="213"/>
      <c r="AY556" s="213"/>
      <c r="AZ556" s="213"/>
      <c r="BA556" s="213"/>
      <c r="BB556" s="213"/>
      <c r="BC556" s="213"/>
      <c r="BD556" s="213"/>
      <c r="BE556" s="213"/>
      <c r="BF556" s="213"/>
      <c r="BG556" s="213"/>
      <c r="BH556" s="213"/>
    </row>
    <row r="557" spans="1:60" outlineLevel="1" x14ac:dyDescent="0.2">
      <c r="A557" s="220"/>
      <c r="B557" s="221"/>
      <c r="C557" s="254" t="s">
        <v>193</v>
      </c>
      <c r="D557" s="223"/>
      <c r="E557" s="224">
        <v>-2.9249999999999998</v>
      </c>
      <c r="F557" s="222"/>
      <c r="G557" s="222"/>
      <c r="H557" s="222"/>
      <c r="I557" s="222"/>
      <c r="J557" s="222"/>
      <c r="K557" s="222"/>
      <c r="L557" s="222"/>
      <c r="M557" s="222"/>
      <c r="N557" s="222"/>
      <c r="O557" s="222"/>
      <c r="P557" s="222"/>
      <c r="Q557" s="222"/>
      <c r="R557" s="222"/>
      <c r="S557" s="222"/>
      <c r="T557" s="222"/>
      <c r="U557" s="222"/>
      <c r="V557" s="222"/>
      <c r="W557" s="222"/>
      <c r="X557" s="222"/>
      <c r="Y557" s="213"/>
      <c r="Z557" s="213"/>
      <c r="AA557" s="213"/>
      <c r="AB557" s="213"/>
      <c r="AC557" s="213"/>
      <c r="AD557" s="213"/>
      <c r="AE557" s="213"/>
      <c r="AF557" s="213"/>
      <c r="AG557" s="213" t="s">
        <v>152</v>
      </c>
      <c r="AH557" s="213">
        <v>0</v>
      </c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outlineLevel="1" x14ac:dyDescent="0.2">
      <c r="A558" s="220"/>
      <c r="B558" s="221"/>
      <c r="C558" s="254" t="s">
        <v>194</v>
      </c>
      <c r="D558" s="223"/>
      <c r="E558" s="224">
        <v>-1.8815999999999999</v>
      </c>
      <c r="F558" s="222"/>
      <c r="G558" s="222"/>
      <c r="H558" s="222"/>
      <c r="I558" s="222"/>
      <c r="J558" s="222"/>
      <c r="K558" s="222"/>
      <c r="L558" s="222"/>
      <c r="M558" s="222"/>
      <c r="N558" s="222"/>
      <c r="O558" s="222"/>
      <c r="P558" s="222"/>
      <c r="Q558" s="222"/>
      <c r="R558" s="222"/>
      <c r="S558" s="222"/>
      <c r="T558" s="222"/>
      <c r="U558" s="222"/>
      <c r="V558" s="222"/>
      <c r="W558" s="222"/>
      <c r="X558" s="222"/>
      <c r="Y558" s="213"/>
      <c r="Z558" s="213"/>
      <c r="AA558" s="213"/>
      <c r="AB558" s="213"/>
      <c r="AC558" s="213"/>
      <c r="AD558" s="213"/>
      <c r="AE558" s="213"/>
      <c r="AF558" s="213"/>
      <c r="AG558" s="213" t="s">
        <v>152</v>
      </c>
      <c r="AH558" s="213">
        <v>0</v>
      </c>
      <c r="AI558" s="213"/>
      <c r="AJ558" s="213"/>
      <c r="AK558" s="213"/>
      <c r="AL558" s="213"/>
      <c r="AM558" s="213"/>
      <c r="AN558" s="213"/>
      <c r="AO558" s="213"/>
      <c r="AP558" s="213"/>
      <c r="AQ558" s="213"/>
      <c r="AR558" s="213"/>
      <c r="AS558" s="213"/>
      <c r="AT558" s="213"/>
      <c r="AU558" s="213"/>
      <c r="AV558" s="213"/>
      <c r="AW558" s="213"/>
      <c r="AX558" s="213"/>
      <c r="AY558" s="213"/>
      <c r="AZ558" s="213"/>
      <c r="BA558" s="213"/>
      <c r="BB558" s="213"/>
      <c r="BC558" s="213"/>
      <c r="BD558" s="213"/>
      <c r="BE558" s="213"/>
      <c r="BF558" s="213"/>
      <c r="BG558" s="213"/>
      <c r="BH558" s="213"/>
    </row>
    <row r="559" spans="1:60" outlineLevel="1" x14ac:dyDescent="0.2">
      <c r="A559" s="220"/>
      <c r="B559" s="221"/>
      <c r="C559" s="254" t="s">
        <v>195</v>
      </c>
      <c r="D559" s="223"/>
      <c r="E559" s="224">
        <v>-1.4399</v>
      </c>
      <c r="F559" s="222"/>
      <c r="G559" s="222"/>
      <c r="H559" s="222"/>
      <c r="I559" s="222"/>
      <c r="J559" s="222"/>
      <c r="K559" s="222"/>
      <c r="L559" s="222"/>
      <c r="M559" s="222"/>
      <c r="N559" s="222"/>
      <c r="O559" s="222"/>
      <c r="P559" s="222"/>
      <c r="Q559" s="222"/>
      <c r="R559" s="222"/>
      <c r="S559" s="222"/>
      <c r="T559" s="222"/>
      <c r="U559" s="222"/>
      <c r="V559" s="222"/>
      <c r="W559" s="222"/>
      <c r="X559" s="222"/>
      <c r="Y559" s="213"/>
      <c r="Z559" s="213"/>
      <c r="AA559" s="213"/>
      <c r="AB559" s="213"/>
      <c r="AC559" s="213"/>
      <c r="AD559" s="213"/>
      <c r="AE559" s="213"/>
      <c r="AF559" s="213"/>
      <c r="AG559" s="213" t="s">
        <v>152</v>
      </c>
      <c r="AH559" s="213">
        <v>0</v>
      </c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outlineLevel="1" x14ac:dyDescent="0.2">
      <c r="A560" s="220"/>
      <c r="B560" s="221"/>
      <c r="C560" s="254" t="s">
        <v>497</v>
      </c>
      <c r="D560" s="223"/>
      <c r="E560" s="224">
        <v>-1.379</v>
      </c>
      <c r="F560" s="222"/>
      <c r="G560" s="222"/>
      <c r="H560" s="222"/>
      <c r="I560" s="222"/>
      <c r="J560" s="222"/>
      <c r="K560" s="222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13"/>
      <c r="Z560" s="213"/>
      <c r="AA560" s="213"/>
      <c r="AB560" s="213"/>
      <c r="AC560" s="213"/>
      <c r="AD560" s="213"/>
      <c r="AE560" s="213"/>
      <c r="AF560" s="213"/>
      <c r="AG560" s="213" t="s">
        <v>152</v>
      </c>
      <c r="AH560" s="213">
        <v>0</v>
      </c>
      <c r="AI560" s="213"/>
      <c r="AJ560" s="213"/>
      <c r="AK560" s="213"/>
      <c r="AL560" s="213"/>
      <c r="AM560" s="213"/>
      <c r="AN560" s="213"/>
      <c r="AO560" s="213"/>
      <c r="AP560" s="213"/>
      <c r="AQ560" s="213"/>
      <c r="AR560" s="213"/>
      <c r="AS560" s="213"/>
      <c r="AT560" s="213"/>
      <c r="AU560" s="213"/>
      <c r="AV560" s="213"/>
      <c r="AW560" s="213"/>
      <c r="AX560" s="213"/>
      <c r="AY560" s="213"/>
      <c r="AZ560" s="213"/>
      <c r="BA560" s="213"/>
      <c r="BB560" s="213"/>
      <c r="BC560" s="213"/>
      <c r="BD560" s="213"/>
      <c r="BE560" s="213"/>
      <c r="BF560" s="213"/>
      <c r="BG560" s="213"/>
      <c r="BH560" s="213"/>
    </row>
    <row r="561" spans="1:60" outlineLevel="1" x14ac:dyDescent="0.2">
      <c r="A561" s="220"/>
      <c r="B561" s="221"/>
      <c r="C561" s="254" t="s">
        <v>196</v>
      </c>
      <c r="D561" s="223"/>
      <c r="E561" s="224"/>
      <c r="F561" s="222"/>
      <c r="G561" s="222"/>
      <c r="H561" s="222"/>
      <c r="I561" s="222"/>
      <c r="J561" s="222"/>
      <c r="K561" s="222"/>
      <c r="L561" s="222"/>
      <c r="M561" s="222"/>
      <c r="N561" s="222"/>
      <c r="O561" s="222"/>
      <c r="P561" s="222"/>
      <c r="Q561" s="222"/>
      <c r="R561" s="222"/>
      <c r="S561" s="222"/>
      <c r="T561" s="222"/>
      <c r="U561" s="222"/>
      <c r="V561" s="222"/>
      <c r="W561" s="222"/>
      <c r="X561" s="222"/>
      <c r="Y561" s="213"/>
      <c r="Z561" s="213"/>
      <c r="AA561" s="213"/>
      <c r="AB561" s="213"/>
      <c r="AC561" s="213"/>
      <c r="AD561" s="213"/>
      <c r="AE561" s="213"/>
      <c r="AF561" s="213"/>
      <c r="AG561" s="213" t="s">
        <v>152</v>
      </c>
      <c r="AH561" s="213">
        <v>0</v>
      </c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outlineLevel="1" x14ac:dyDescent="0.2">
      <c r="A562" s="220"/>
      <c r="B562" s="221"/>
      <c r="C562" s="254" t="s">
        <v>197</v>
      </c>
      <c r="D562" s="223"/>
      <c r="E562" s="224">
        <v>7.8739999999999997</v>
      </c>
      <c r="F562" s="222"/>
      <c r="G562" s="222"/>
      <c r="H562" s="222"/>
      <c r="I562" s="222"/>
      <c r="J562" s="222"/>
      <c r="K562" s="222"/>
      <c r="L562" s="222"/>
      <c r="M562" s="222"/>
      <c r="N562" s="222"/>
      <c r="O562" s="222"/>
      <c r="P562" s="222"/>
      <c r="Q562" s="222"/>
      <c r="R562" s="222"/>
      <c r="S562" s="222"/>
      <c r="T562" s="222"/>
      <c r="U562" s="222"/>
      <c r="V562" s="222"/>
      <c r="W562" s="222"/>
      <c r="X562" s="222"/>
      <c r="Y562" s="213"/>
      <c r="Z562" s="213"/>
      <c r="AA562" s="213"/>
      <c r="AB562" s="213"/>
      <c r="AC562" s="213"/>
      <c r="AD562" s="213"/>
      <c r="AE562" s="213"/>
      <c r="AF562" s="213"/>
      <c r="AG562" s="213" t="s">
        <v>152</v>
      </c>
      <c r="AH562" s="213">
        <v>0</v>
      </c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outlineLevel="1" x14ac:dyDescent="0.2">
      <c r="A563" s="220"/>
      <c r="B563" s="221"/>
      <c r="C563" s="254" t="s">
        <v>198</v>
      </c>
      <c r="D563" s="223"/>
      <c r="E563" s="224">
        <v>5.3940000000000001</v>
      </c>
      <c r="F563" s="222"/>
      <c r="G563" s="222"/>
      <c r="H563" s="222"/>
      <c r="I563" s="222"/>
      <c r="J563" s="222"/>
      <c r="K563" s="222"/>
      <c r="L563" s="222"/>
      <c r="M563" s="222"/>
      <c r="N563" s="222"/>
      <c r="O563" s="222"/>
      <c r="P563" s="222"/>
      <c r="Q563" s="222"/>
      <c r="R563" s="222"/>
      <c r="S563" s="222"/>
      <c r="T563" s="222"/>
      <c r="U563" s="222"/>
      <c r="V563" s="222"/>
      <c r="W563" s="222"/>
      <c r="X563" s="222"/>
      <c r="Y563" s="213"/>
      <c r="Z563" s="213"/>
      <c r="AA563" s="213"/>
      <c r="AB563" s="213"/>
      <c r="AC563" s="213"/>
      <c r="AD563" s="213"/>
      <c r="AE563" s="213"/>
      <c r="AF563" s="213"/>
      <c r="AG563" s="213" t="s">
        <v>152</v>
      </c>
      <c r="AH563" s="213">
        <v>0</v>
      </c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outlineLevel="1" x14ac:dyDescent="0.2">
      <c r="A564" s="220"/>
      <c r="B564" s="221"/>
      <c r="C564" s="254" t="s">
        <v>186</v>
      </c>
      <c r="D564" s="223"/>
      <c r="E564" s="224"/>
      <c r="F564" s="222"/>
      <c r="G564" s="222"/>
      <c r="H564" s="222"/>
      <c r="I564" s="222"/>
      <c r="J564" s="222"/>
      <c r="K564" s="222"/>
      <c r="L564" s="222"/>
      <c r="M564" s="222"/>
      <c r="N564" s="222"/>
      <c r="O564" s="222"/>
      <c r="P564" s="222"/>
      <c r="Q564" s="222"/>
      <c r="R564" s="222"/>
      <c r="S564" s="222"/>
      <c r="T564" s="222"/>
      <c r="U564" s="222"/>
      <c r="V564" s="222"/>
      <c r="W564" s="222"/>
      <c r="X564" s="222"/>
      <c r="Y564" s="213"/>
      <c r="Z564" s="213"/>
      <c r="AA564" s="213"/>
      <c r="AB564" s="213"/>
      <c r="AC564" s="213"/>
      <c r="AD564" s="213"/>
      <c r="AE564" s="213"/>
      <c r="AF564" s="213"/>
      <c r="AG564" s="213" t="s">
        <v>152</v>
      </c>
      <c r="AH564" s="213">
        <v>0</v>
      </c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outlineLevel="1" x14ac:dyDescent="0.2">
      <c r="A565" s="220"/>
      <c r="B565" s="221"/>
      <c r="C565" s="254" t="s">
        <v>199</v>
      </c>
      <c r="D565" s="223"/>
      <c r="E565" s="224">
        <v>8.2000000000000003E-2</v>
      </c>
      <c r="F565" s="222"/>
      <c r="G565" s="222"/>
      <c r="H565" s="222"/>
      <c r="I565" s="222"/>
      <c r="J565" s="222"/>
      <c r="K565" s="222"/>
      <c r="L565" s="222"/>
      <c r="M565" s="222"/>
      <c r="N565" s="222"/>
      <c r="O565" s="222"/>
      <c r="P565" s="222"/>
      <c r="Q565" s="222"/>
      <c r="R565" s="222"/>
      <c r="S565" s="222"/>
      <c r="T565" s="222"/>
      <c r="U565" s="222"/>
      <c r="V565" s="222"/>
      <c r="W565" s="222"/>
      <c r="X565" s="222"/>
      <c r="Y565" s="213"/>
      <c r="Z565" s="213"/>
      <c r="AA565" s="213"/>
      <c r="AB565" s="213"/>
      <c r="AC565" s="213"/>
      <c r="AD565" s="213"/>
      <c r="AE565" s="213"/>
      <c r="AF565" s="213"/>
      <c r="AG565" s="213" t="s">
        <v>152</v>
      </c>
      <c r="AH565" s="213">
        <v>0</v>
      </c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outlineLevel="1" x14ac:dyDescent="0.2">
      <c r="A566" s="220"/>
      <c r="B566" s="221"/>
      <c r="C566" s="254" t="s">
        <v>200</v>
      </c>
      <c r="D566" s="223"/>
      <c r="E566" s="224">
        <v>0.78400000000000003</v>
      </c>
      <c r="F566" s="222"/>
      <c r="G566" s="222"/>
      <c r="H566" s="222"/>
      <c r="I566" s="222"/>
      <c r="J566" s="222"/>
      <c r="K566" s="222"/>
      <c r="L566" s="222"/>
      <c r="M566" s="222"/>
      <c r="N566" s="222"/>
      <c r="O566" s="222"/>
      <c r="P566" s="222"/>
      <c r="Q566" s="222"/>
      <c r="R566" s="222"/>
      <c r="S566" s="222"/>
      <c r="T566" s="222"/>
      <c r="U566" s="222"/>
      <c r="V566" s="222"/>
      <c r="W566" s="222"/>
      <c r="X566" s="222"/>
      <c r="Y566" s="213"/>
      <c r="Z566" s="213"/>
      <c r="AA566" s="213"/>
      <c r="AB566" s="213"/>
      <c r="AC566" s="213"/>
      <c r="AD566" s="213"/>
      <c r="AE566" s="213"/>
      <c r="AF566" s="213"/>
      <c r="AG566" s="213" t="s">
        <v>152</v>
      </c>
      <c r="AH566" s="213">
        <v>0</v>
      </c>
      <c r="AI566" s="213"/>
      <c r="AJ566" s="213"/>
      <c r="AK566" s="213"/>
      <c r="AL566" s="213"/>
      <c r="AM566" s="213"/>
      <c r="AN566" s="213"/>
      <c r="AO566" s="213"/>
      <c r="AP566" s="213"/>
      <c r="AQ566" s="213"/>
      <c r="AR566" s="213"/>
      <c r="AS566" s="213"/>
      <c r="AT566" s="213"/>
      <c r="AU566" s="213"/>
      <c r="AV566" s="213"/>
      <c r="AW566" s="213"/>
      <c r="AX566" s="213"/>
      <c r="AY566" s="213"/>
      <c r="AZ566" s="213"/>
      <c r="BA566" s="213"/>
      <c r="BB566" s="213"/>
      <c r="BC566" s="213"/>
      <c r="BD566" s="213"/>
      <c r="BE566" s="213"/>
      <c r="BF566" s="213"/>
      <c r="BG566" s="213"/>
      <c r="BH566" s="213"/>
    </row>
    <row r="567" spans="1:60" outlineLevel="1" x14ac:dyDescent="0.2">
      <c r="A567" s="220"/>
      <c r="B567" s="221"/>
      <c r="C567" s="254" t="s">
        <v>155</v>
      </c>
      <c r="D567" s="223"/>
      <c r="E567" s="224"/>
      <c r="F567" s="222"/>
      <c r="G567" s="222"/>
      <c r="H567" s="222"/>
      <c r="I567" s="222"/>
      <c r="J567" s="222"/>
      <c r="K567" s="222"/>
      <c r="L567" s="222"/>
      <c r="M567" s="222"/>
      <c r="N567" s="222"/>
      <c r="O567" s="222"/>
      <c r="P567" s="222"/>
      <c r="Q567" s="222"/>
      <c r="R567" s="222"/>
      <c r="S567" s="222"/>
      <c r="T567" s="222"/>
      <c r="U567" s="222"/>
      <c r="V567" s="222"/>
      <c r="W567" s="222"/>
      <c r="X567" s="222"/>
      <c r="Y567" s="213"/>
      <c r="Z567" s="213"/>
      <c r="AA567" s="213"/>
      <c r="AB567" s="213"/>
      <c r="AC567" s="213"/>
      <c r="AD567" s="213"/>
      <c r="AE567" s="213"/>
      <c r="AF567" s="213"/>
      <c r="AG567" s="213" t="s">
        <v>152</v>
      </c>
      <c r="AH567" s="213">
        <v>0</v>
      </c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outlineLevel="1" x14ac:dyDescent="0.2">
      <c r="A568" s="220"/>
      <c r="B568" s="221"/>
      <c r="C568" s="254" t="s">
        <v>191</v>
      </c>
      <c r="D568" s="223"/>
      <c r="E568" s="224">
        <v>-1.4850000000000001</v>
      </c>
      <c r="F568" s="222"/>
      <c r="G568" s="222"/>
      <c r="H568" s="222"/>
      <c r="I568" s="222"/>
      <c r="J568" s="222"/>
      <c r="K568" s="222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13"/>
      <c r="Z568" s="213"/>
      <c r="AA568" s="213"/>
      <c r="AB568" s="213"/>
      <c r="AC568" s="213"/>
      <c r="AD568" s="213"/>
      <c r="AE568" s="213"/>
      <c r="AF568" s="213"/>
      <c r="AG568" s="213" t="s">
        <v>152</v>
      </c>
      <c r="AH568" s="213">
        <v>0</v>
      </c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13"/>
      <c r="BB568" s="213"/>
      <c r="BC568" s="213"/>
      <c r="BD568" s="213"/>
      <c r="BE568" s="213"/>
      <c r="BF568" s="213"/>
      <c r="BG568" s="213"/>
      <c r="BH568" s="213"/>
    </row>
    <row r="569" spans="1:60" outlineLevel="1" x14ac:dyDescent="0.2">
      <c r="A569" s="220"/>
      <c r="B569" s="221"/>
      <c r="C569" s="254" t="s">
        <v>201</v>
      </c>
      <c r="D569" s="223"/>
      <c r="E569" s="224">
        <v>-0.80359999999999998</v>
      </c>
      <c r="F569" s="222"/>
      <c r="G569" s="222"/>
      <c r="H569" s="222"/>
      <c r="I569" s="222"/>
      <c r="J569" s="222"/>
      <c r="K569" s="222"/>
      <c r="L569" s="222"/>
      <c r="M569" s="222"/>
      <c r="N569" s="222"/>
      <c r="O569" s="222"/>
      <c r="P569" s="222"/>
      <c r="Q569" s="222"/>
      <c r="R569" s="222"/>
      <c r="S569" s="222"/>
      <c r="T569" s="222"/>
      <c r="U569" s="222"/>
      <c r="V569" s="222"/>
      <c r="W569" s="222"/>
      <c r="X569" s="222"/>
      <c r="Y569" s="213"/>
      <c r="Z569" s="213"/>
      <c r="AA569" s="213"/>
      <c r="AB569" s="213"/>
      <c r="AC569" s="213"/>
      <c r="AD569" s="213"/>
      <c r="AE569" s="213"/>
      <c r="AF569" s="213"/>
      <c r="AG569" s="213" t="s">
        <v>152</v>
      </c>
      <c r="AH569" s="213">
        <v>0</v>
      </c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outlineLevel="1" x14ac:dyDescent="0.2">
      <c r="A570" s="220"/>
      <c r="B570" s="221"/>
      <c r="C570" s="254" t="s">
        <v>202</v>
      </c>
      <c r="D570" s="223"/>
      <c r="E570" s="224"/>
      <c r="F570" s="222"/>
      <c r="G570" s="222"/>
      <c r="H570" s="222"/>
      <c r="I570" s="222"/>
      <c r="J570" s="222"/>
      <c r="K570" s="222"/>
      <c r="L570" s="222"/>
      <c r="M570" s="222"/>
      <c r="N570" s="222"/>
      <c r="O570" s="222"/>
      <c r="P570" s="222"/>
      <c r="Q570" s="222"/>
      <c r="R570" s="222"/>
      <c r="S570" s="222"/>
      <c r="T570" s="222"/>
      <c r="U570" s="222"/>
      <c r="V570" s="222"/>
      <c r="W570" s="222"/>
      <c r="X570" s="222"/>
      <c r="Y570" s="213"/>
      <c r="Z570" s="213"/>
      <c r="AA570" s="213"/>
      <c r="AB570" s="213"/>
      <c r="AC570" s="213"/>
      <c r="AD570" s="213"/>
      <c r="AE570" s="213"/>
      <c r="AF570" s="213"/>
      <c r="AG570" s="213" t="s">
        <v>152</v>
      </c>
      <c r="AH570" s="213">
        <v>0</v>
      </c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outlineLevel="1" x14ac:dyDescent="0.2">
      <c r="A571" s="220"/>
      <c r="B571" s="221"/>
      <c r="C571" s="254" t="s">
        <v>203</v>
      </c>
      <c r="D571" s="223"/>
      <c r="E571" s="224">
        <v>12.1365</v>
      </c>
      <c r="F571" s="222"/>
      <c r="G571" s="222"/>
      <c r="H571" s="222"/>
      <c r="I571" s="222"/>
      <c r="J571" s="222"/>
      <c r="K571" s="222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13"/>
      <c r="Z571" s="213"/>
      <c r="AA571" s="213"/>
      <c r="AB571" s="213"/>
      <c r="AC571" s="213"/>
      <c r="AD571" s="213"/>
      <c r="AE571" s="213"/>
      <c r="AF571" s="213"/>
      <c r="AG571" s="213" t="s">
        <v>152</v>
      </c>
      <c r="AH571" s="213">
        <v>0</v>
      </c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outlineLevel="1" x14ac:dyDescent="0.2">
      <c r="A572" s="220"/>
      <c r="B572" s="221"/>
      <c r="C572" s="254" t="s">
        <v>204</v>
      </c>
      <c r="D572" s="223"/>
      <c r="E572" s="224">
        <v>11.16</v>
      </c>
      <c r="F572" s="222"/>
      <c r="G572" s="222"/>
      <c r="H572" s="222"/>
      <c r="I572" s="222"/>
      <c r="J572" s="222"/>
      <c r="K572" s="222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13"/>
      <c r="Z572" s="213"/>
      <c r="AA572" s="213"/>
      <c r="AB572" s="213"/>
      <c r="AC572" s="213"/>
      <c r="AD572" s="213"/>
      <c r="AE572" s="213"/>
      <c r="AF572" s="213"/>
      <c r="AG572" s="213" t="s">
        <v>152</v>
      </c>
      <c r="AH572" s="213">
        <v>0</v>
      </c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outlineLevel="1" x14ac:dyDescent="0.2">
      <c r="A573" s="220"/>
      <c r="B573" s="221"/>
      <c r="C573" s="254" t="s">
        <v>205</v>
      </c>
      <c r="D573" s="223"/>
      <c r="E573" s="224">
        <v>17.694800000000001</v>
      </c>
      <c r="F573" s="222"/>
      <c r="G573" s="222"/>
      <c r="H573" s="222"/>
      <c r="I573" s="222"/>
      <c r="J573" s="222"/>
      <c r="K573" s="222"/>
      <c r="L573" s="222"/>
      <c r="M573" s="222"/>
      <c r="N573" s="222"/>
      <c r="O573" s="222"/>
      <c r="P573" s="222"/>
      <c r="Q573" s="222"/>
      <c r="R573" s="222"/>
      <c r="S573" s="222"/>
      <c r="T573" s="222"/>
      <c r="U573" s="222"/>
      <c r="V573" s="222"/>
      <c r="W573" s="222"/>
      <c r="X573" s="222"/>
      <c r="Y573" s="213"/>
      <c r="Z573" s="213"/>
      <c r="AA573" s="213"/>
      <c r="AB573" s="213"/>
      <c r="AC573" s="213"/>
      <c r="AD573" s="213"/>
      <c r="AE573" s="213"/>
      <c r="AF573" s="213"/>
      <c r="AG573" s="213" t="s">
        <v>152</v>
      </c>
      <c r="AH573" s="213">
        <v>0</v>
      </c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outlineLevel="1" x14ac:dyDescent="0.2">
      <c r="A574" s="220"/>
      <c r="B574" s="221"/>
      <c r="C574" s="254" t="s">
        <v>206</v>
      </c>
      <c r="D574" s="223"/>
      <c r="E574" s="224">
        <v>17.595600000000001</v>
      </c>
      <c r="F574" s="222"/>
      <c r="G574" s="222"/>
      <c r="H574" s="222"/>
      <c r="I574" s="222"/>
      <c r="J574" s="222"/>
      <c r="K574" s="222"/>
      <c r="L574" s="222"/>
      <c r="M574" s="222"/>
      <c r="N574" s="222"/>
      <c r="O574" s="222"/>
      <c r="P574" s="222"/>
      <c r="Q574" s="222"/>
      <c r="R574" s="222"/>
      <c r="S574" s="222"/>
      <c r="T574" s="222"/>
      <c r="U574" s="222"/>
      <c r="V574" s="222"/>
      <c r="W574" s="222"/>
      <c r="X574" s="222"/>
      <c r="Y574" s="213"/>
      <c r="Z574" s="213"/>
      <c r="AA574" s="213"/>
      <c r="AB574" s="213"/>
      <c r="AC574" s="213"/>
      <c r="AD574" s="213"/>
      <c r="AE574" s="213"/>
      <c r="AF574" s="213"/>
      <c r="AG574" s="213" t="s">
        <v>152</v>
      </c>
      <c r="AH574" s="213">
        <v>0</v>
      </c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outlineLevel="1" x14ac:dyDescent="0.2">
      <c r="A575" s="220"/>
      <c r="B575" s="221"/>
      <c r="C575" s="254" t="s">
        <v>186</v>
      </c>
      <c r="D575" s="223"/>
      <c r="E575" s="224"/>
      <c r="F575" s="222"/>
      <c r="G575" s="222"/>
      <c r="H575" s="222"/>
      <c r="I575" s="222"/>
      <c r="J575" s="222"/>
      <c r="K575" s="222"/>
      <c r="L575" s="222"/>
      <c r="M575" s="222"/>
      <c r="N575" s="222"/>
      <c r="O575" s="222"/>
      <c r="P575" s="222"/>
      <c r="Q575" s="222"/>
      <c r="R575" s="222"/>
      <c r="S575" s="222"/>
      <c r="T575" s="222"/>
      <c r="U575" s="222"/>
      <c r="V575" s="222"/>
      <c r="W575" s="222"/>
      <c r="X575" s="222"/>
      <c r="Y575" s="213"/>
      <c r="Z575" s="213"/>
      <c r="AA575" s="213"/>
      <c r="AB575" s="213"/>
      <c r="AC575" s="213"/>
      <c r="AD575" s="213"/>
      <c r="AE575" s="213"/>
      <c r="AF575" s="213"/>
      <c r="AG575" s="213" t="s">
        <v>152</v>
      </c>
      <c r="AH575" s="213">
        <v>0</v>
      </c>
      <c r="AI575" s="213"/>
      <c r="AJ575" s="213"/>
      <c r="AK575" s="213"/>
      <c r="AL575" s="213"/>
      <c r="AM575" s="213"/>
      <c r="AN575" s="213"/>
      <c r="AO575" s="213"/>
      <c r="AP575" s="213"/>
      <c r="AQ575" s="213"/>
      <c r="AR575" s="213"/>
      <c r="AS575" s="213"/>
      <c r="AT575" s="213"/>
      <c r="AU575" s="213"/>
      <c r="AV575" s="213"/>
      <c r="AW575" s="213"/>
      <c r="AX575" s="213"/>
      <c r="AY575" s="213"/>
      <c r="AZ575" s="213"/>
      <c r="BA575" s="213"/>
      <c r="BB575" s="213"/>
      <c r="BC575" s="213"/>
      <c r="BD575" s="213"/>
      <c r="BE575" s="213"/>
      <c r="BF575" s="213"/>
      <c r="BG575" s="213"/>
      <c r="BH575" s="213"/>
    </row>
    <row r="576" spans="1:60" outlineLevel="1" x14ac:dyDescent="0.2">
      <c r="A576" s="220"/>
      <c r="B576" s="221"/>
      <c r="C576" s="254" t="s">
        <v>207</v>
      </c>
      <c r="D576" s="223"/>
      <c r="E576" s="224">
        <v>0.35</v>
      </c>
      <c r="F576" s="222"/>
      <c r="G576" s="222"/>
      <c r="H576" s="222"/>
      <c r="I576" s="222"/>
      <c r="J576" s="222"/>
      <c r="K576" s="222"/>
      <c r="L576" s="222"/>
      <c r="M576" s="222"/>
      <c r="N576" s="222"/>
      <c r="O576" s="222"/>
      <c r="P576" s="222"/>
      <c r="Q576" s="222"/>
      <c r="R576" s="222"/>
      <c r="S576" s="222"/>
      <c r="T576" s="222"/>
      <c r="U576" s="222"/>
      <c r="V576" s="222"/>
      <c r="W576" s="222"/>
      <c r="X576" s="222"/>
      <c r="Y576" s="213"/>
      <c r="Z576" s="213"/>
      <c r="AA576" s="213"/>
      <c r="AB576" s="213"/>
      <c r="AC576" s="213"/>
      <c r="AD576" s="213"/>
      <c r="AE576" s="213"/>
      <c r="AF576" s="213"/>
      <c r="AG576" s="213" t="s">
        <v>152</v>
      </c>
      <c r="AH576" s="213">
        <v>0</v>
      </c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outlineLevel="1" x14ac:dyDescent="0.2">
      <c r="A577" s="220"/>
      <c r="B577" s="221"/>
      <c r="C577" s="254" t="s">
        <v>188</v>
      </c>
      <c r="D577" s="223"/>
      <c r="E577" s="224">
        <v>0.47599999999999998</v>
      </c>
      <c r="F577" s="222"/>
      <c r="G577" s="222"/>
      <c r="H577" s="222"/>
      <c r="I577" s="222"/>
      <c r="J577" s="222"/>
      <c r="K577" s="222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13"/>
      <c r="Z577" s="213"/>
      <c r="AA577" s="213"/>
      <c r="AB577" s="213"/>
      <c r="AC577" s="213"/>
      <c r="AD577" s="213"/>
      <c r="AE577" s="213"/>
      <c r="AF577" s="213"/>
      <c r="AG577" s="213" t="s">
        <v>152</v>
      </c>
      <c r="AH577" s="213">
        <v>0</v>
      </c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1" x14ac:dyDescent="0.2">
      <c r="A578" s="220"/>
      <c r="B578" s="221"/>
      <c r="C578" s="254" t="s">
        <v>208</v>
      </c>
      <c r="D578" s="223"/>
      <c r="E578" s="224">
        <v>0.38400000000000001</v>
      </c>
      <c r="F578" s="222"/>
      <c r="G578" s="222"/>
      <c r="H578" s="222"/>
      <c r="I578" s="222"/>
      <c r="J578" s="222"/>
      <c r="K578" s="222"/>
      <c r="L578" s="222"/>
      <c r="M578" s="222"/>
      <c r="N578" s="222"/>
      <c r="O578" s="222"/>
      <c r="P578" s="222"/>
      <c r="Q578" s="222"/>
      <c r="R578" s="222"/>
      <c r="S578" s="222"/>
      <c r="T578" s="222"/>
      <c r="U578" s="222"/>
      <c r="V578" s="222"/>
      <c r="W578" s="222"/>
      <c r="X578" s="222"/>
      <c r="Y578" s="213"/>
      <c r="Z578" s="213"/>
      <c r="AA578" s="213"/>
      <c r="AB578" s="213"/>
      <c r="AC578" s="213"/>
      <c r="AD578" s="213"/>
      <c r="AE578" s="213"/>
      <c r="AF578" s="213"/>
      <c r="AG578" s="213" t="s">
        <v>152</v>
      </c>
      <c r="AH578" s="213">
        <v>0</v>
      </c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outlineLevel="1" x14ac:dyDescent="0.2">
      <c r="A579" s="220"/>
      <c r="B579" s="221"/>
      <c r="C579" s="254" t="s">
        <v>209</v>
      </c>
      <c r="D579" s="223"/>
      <c r="E579" s="224">
        <v>1.5680000000000001</v>
      </c>
      <c r="F579" s="222"/>
      <c r="G579" s="222"/>
      <c r="H579" s="222"/>
      <c r="I579" s="222"/>
      <c r="J579" s="222"/>
      <c r="K579" s="222"/>
      <c r="L579" s="222"/>
      <c r="M579" s="222"/>
      <c r="N579" s="222"/>
      <c r="O579" s="222"/>
      <c r="P579" s="222"/>
      <c r="Q579" s="222"/>
      <c r="R579" s="222"/>
      <c r="S579" s="222"/>
      <c r="T579" s="222"/>
      <c r="U579" s="222"/>
      <c r="V579" s="222"/>
      <c r="W579" s="222"/>
      <c r="X579" s="222"/>
      <c r="Y579" s="213"/>
      <c r="Z579" s="213"/>
      <c r="AA579" s="213"/>
      <c r="AB579" s="213"/>
      <c r="AC579" s="213"/>
      <c r="AD579" s="213"/>
      <c r="AE579" s="213"/>
      <c r="AF579" s="213"/>
      <c r="AG579" s="213" t="s">
        <v>152</v>
      </c>
      <c r="AH579" s="213">
        <v>0</v>
      </c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outlineLevel="1" x14ac:dyDescent="0.2">
      <c r="A580" s="220"/>
      <c r="B580" s="221"/>
      <c r="C580" s="254" t="s">
        <v>491</v>
      </c>
      <c r="D580" s="223"/>
      <c r="E580" s="224"/>
      <c r="F580" s="222"/>
      <c r="G580" s="222"/>
      <c r="H580" s="222"/>
      <c r="I580" s="222"/>
      <c r="J580" s="222"/>
      <c r="K580" s="222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13"/>
      <c r="Z580" s="213"/>
      <c r="AA580" s="213"/>
      <c r="AB580" s="213"/>
      <c r="AC580" s="213"/>
      <c r="AD580" s="213"/>
      <c r="AE580" s="213"/>
      <c r="AF580" s="213"/>
      <c r="AG580" s="213" t="s">
        <v>152</v>
      </c>
      <c r="AH580" s="213">
        <v>0</v>
      </c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outlineLevel="1" x14ac:dyDescent="0.2">
      <c r="A581" s="220"/>
      <c r="B581" s="221"/>
      <c r="C581" s="254" t="s">
        <v>462</v>
      </c>
      <c r="D581" s="223"/>
      <c r="E581" s="224">
        <v>21.4</v>
      </c>
      <c r="F581" s="222"/>
      <c r="G581" s="222"/>
      <c r="H581" s="222"/>
      <c r="I581" s="222"/>
      <c r="J581" s="222"/>
      <c r="K581" s="222"/>
      <c r="L581" s="222"/>
      <c r="M581" s="222"/>
      <c r="N581" s="222"/>
      <c r="O581" s="222"/>
      <c r="P581" s="222"/>
      <c r="Q581" s="222"/>
      <c r="R581" s="222"/>
      <c r="S581" s="222"/>
      <c r="T581" s="222"/>
      <c r="U581" s="222"/>
      <c r="V581" s="222"/>
      <c r="W581" s="222"/>
      <c r="X581" s="222"/>
      <c r="Y581" s="213"/>
      <c r="Z581" s="213"/>
      <c r="AA581" s="213"/>
      <c r="AB581" s="213"/>
      <c r="AC581" s="213"/>
      <c r="AD581" s="213"/>
      <c r="AE581" s="213"/>
      <c r="AF581" s="213"/>
      <c r="AG581" s="213" t="s">
        <v>152</v>
      </c>
      <c r="AH581" s="213">
        <v>0</v>
      </c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outlineLevel="1" x14ac:dyDescent="0.2">
      <c r="A582" s="220"/>
      <c r="B582" s="221"/>
      <c r="C582" s="254" t="s">
        <v>155</v>
      </c>
      <c r="D582" s="223"/>
      <c r="E582" s="224"/>
      <c r="F582" s="222"/>
      <c r="G582" s="222"/>
      <c r="H582" s="222"/>
      <c r="I582" s="222"/>
      <c r="J582" s="222"/>
      <c r="K582" s="222"/>
      <c r="L582" s="222"/>
      <c r="M582" s="222"/>
      <c r="N582" s="222"/>
      <c r="O582" s="222"/>
      <c r="P582" s="222"/>
      <c r="Q582" s="222"/>
      <c r="R582" s="222"/>
      <c r="S582" s="222"/>
      <c r="T582" s="222"/>
      <c r="U582" s="222"/>
      <c r="V582" s="222"/>
      <c r="W582" s="222"/>
      <c r="X582" s="222"/>
      <c r="Y582" s="213"/>
      <c r="Z582" s="213"/>
      <c r="AA582" s="213"/>
      <c r="AB582" s="213"/>
      <c r="AC582" s="213"/>
      <c r="AD582" s="213"/>
      <c r="AE582" s="213"/>
      <c r="AF582" s="213"/>
      <c r="AG582" s="213" t="s">
        <v>152</v>
      </c>
      <c r="AH582" s="213">
        <v>0</v>
      </c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outlineLevel="1" x14ac:dyDescent="0.2">
      <c r="A583" s="220"/>
      <c r="B583" s="221"/>
      <c r="C583" s="254" t="s">
        <v>210</v>
      </c>
      <c r="D583" s="223"/>
      <c r="E583" s="224">
        <v>-2.0825</v>
      </c>
      <c r="F583" s="222"/>
      <c r="G583" s="222"/>
      <c r="H583" s="222"/>
      <c r="I583" s="222"/>
      <c r="J583" s="222"/>
      <c r="K583" s="222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13"/>
      <c r="Z583" s="213"/>
      <c r="AA583" s="213"/>
      <c r="AB583" s="213"/>
      <c r="AC583" s="213"/>
      <c r="AD583" s="213"/>
      <c r="AE583" s="213"/>
      <c r="AF583" s="213"/>
      <c r="AG583" s="213" t="s">
        <v>152</v>
      </c>
      <c r="AH583" s="213">
        <v>0</v>
      </c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outlineLevel="1" x14ac:dyDescent="0.2">
      <c r="A584" s="220"/>
      <c r="B584" s="221"/>
      <c r="C584" s="254" t="s">
        <v>211</v>
      </c>
      <c r="D584" s="223"/>
      <c r="E584" s="224">
        <v>-3.7631999999999999</v>
      </c>
      <c r="F584" s="222"/>
      <c r="G584" s="222"/>
      <c r="H584" s="222"/>
      <c r="I584" s="222"/>
      <c r="J584" s="222"/>
      <c r="K584" s="222"/>
      <c r="L584" s="222"/>
      <c r="M584" s="222"/>
      <c r="N584" s="222"/>
      <c r="O584" s="222"/>
      <c r="P584" s="222"/>
      <c r="Q584" s="222"/>
      <c r="R584" s="222"/>
      <c r="S584" s="222"/>
      <c r="T584" s="222"/>
      <c r="U584" s="222"/>
      <c r="V584" s="222"/>
      <c r="W584" s="222"/>
      <c r="X584" s="222"/>
      <c r="Y584" s="213"/>
      <c r="Z584" s="213"/>
      <c r="AA584" s="213"/>
      <c r="AB584" s="213"/>
      <c r="AC584" s="213"/>
      <c r="AD584" s="213"/>
      <c r="AE584" s="213"/>
      <c r="AF584" s="213"/>
      <c r="AG584" s="213" t="s">
        <v>152</v>
      </c>
      <c r="AH584" s="213">
        <v>0</v>
      </c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outlineLevel="1" x14ac:dyDescent="0.2">
      <c r="A585" s="220"/>
      <c r="B585" s="221"/>
      <c r="C585" s="254" t="s">
        <v>403</v>
      </c>
      <c r="D585" s="223"/>
      <c r="E585" s="224"/>
      <c r="F585" s="222"/>
      <c r="G585" s="222"/>
      <c r="H585" s="222"/>
      <c r="I585" s="222"/>
      <c r="J585" s="222"/>
      <c r="K585" s="222"/>
      <c r="L585" s="222"/>
      <c r="M585" s="222"/>
      <c r="N585" s="222"/>
      <c r="O585" s="222"/>
      <c r="P585" s="222"/>
      <c r="Q585" s="222"/>
      <c r="R585" s="222"/>
      <c r="S585" s="222"/>
      <c r="T585" s="222"/>
      <c r="U585" s="222"/>
      <c r="V585" s="222"/>
      <c r="W585" s="222"/>
      <c r="X585" s="222"/>
      <c r="Y585" s="213"/>
      <c r="Z585" s="213"/>
      <c r="AA585" s="213"/>
      <c r="AB585" s="213"/>
      <c r="AC585" s="213"/>
      <c r="AD585" s="213"/>
      <c r="AE585" s="213"/>
      <c r="AF585" s="213"/>
      <c r="AG585" s="213" t="s">
        <v>152</v>
      </c>
      <c r="AH585" s="213">
        <v>0</v>
      </c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1" x14ac:dyDescent="0.2">
      <c r="A586" s="220"/>
      <c r="B586" s="221"/>
      <c r="C586" s="254" t="s">
        <v>498</v>
      </c>
      <c r="D586" s="223"/>
      <c r="E586" s="224">
        <v>3.36</v>
      </c>
      <c r="F586" s="222"/>
      <c r="G586" s="222"/>
      <c r="H586" s="222"/>
      <c r="I586" s="222"/>
      <c r="J586" s="222"/>
      <c r="K586" s="222"/>
      <c r="L586" s="222"/>
      <c r="M586" s="222"/>
      <c r="N586" s="222"/>
      <c r="O586" s="222"/>
      <c r="P586" s="222"/>
      <c r="Q586" s="222"/>
      <c r="R586" s="222"/>
      <c r="S586" s="222"/>
      <c r="T586" s="222"/>
      <c r="U586" s="222"/>
      <c r="V586" s="222"/>
      <c r="W586" s="222"/>
      <c r="X586" s="222"/>
      <c r="Y586" s="213"/>
      <c r="Z586" s="213"/>
      <c r="AA586" s="213"/>
      <c r="AB586" s="213"/>
      <c r="AC586" s="213"/>
      <c r="AD586" s="213"/>
      <c r="AE586" s="213"/>
      <c r="AF586" s="213"/>
      <c r="AG586" s="213" t="s">
        <v>152</v>
      </c>
      <c r="AH586" s="213">
        <v>0</v>
      </c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outlineLevel="1" x14ac:dyDescent="0.2">
      <c r="A587" s="220"/>
      <c r="B587" s="221"/>
      <c r="C587" s="254" t="s">
        <v>499</v>
      </c>
      <c r="D587" s="223"/>
      <c r="E587" s="224">
        <v>4.4000000000000004</v>
      </c>
      <c r="F587" s="222"/>
      <c r="G587" s="222"/>
      <c r="H587" s="222"/>
      <c r="I587" s="222"/>
      <c r="J587" s="222"/>
      <c r="K587" s="222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13"/>
      <c r="Z587" s="213"/>
      <c r="AA587" s="213"/>
      <c r="AB587" s="213"/>
      <c r="AC587" s="213"/>
      <c r="AD587" s="213"/>
      <c r="AE587" s="213"/>
      <c r="AF587" s="213"/>
      <c r="AG587" s="213" t="s">
        <v>152</v>
      </c>
      <c r="AH587" s="213">
        <v>0</v>
      </c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outlineLevel="1" x14ac:dyDescent="0.2">
      <c r="A588" s="220"/>
      <c r="B588" s="221"/>
      <c r="C588" s="254" t="s">
        <v>491</v>
      </c>
      <c r="D588" s="223"/>
      <c r="E588" s="224"/>
      <c r="F588" s="222"/>
      <c r="G588" s="222"/>
      <c r="H588" s="222"/>
      <c r="I588" s="222"/>
      <c r="J588" s="222"/>
      <c r="K588" s="222"/>
      <c r="L588" s="222"/>
      <c r="M588" s="222"/>
      <c r="N588" s="222"/>
      <c r="O588" s="222"/>
      <c r="P588" s="222"/>
      <c r="Q588" s="222"/>
      <c r="R588" s="222"/>
      <c r="S588" s="222"/>
      <c r="T588" s="222"/>
      <c r="U588" s="222"/>
      <c r="V588" s="222"/>
      <c r="W588" s="222"/>
      <c r="X588" s="222"/>
      <c r="Y588" s="213"/>
      <c r="Z588" s="213"/>
      <c r="AA588" s="213"/>
      <c r="AB588" s="213"/>
      <c r="AC588" s="213"/>
      <c r="AD588" s="213"/>
      <c r="AE588" s="213"/>
      <c r="AF588" s="213"/>
      <c r="AG588" s="213" t="s">
        <v>152</v>
      </c>
      <c r="AH588" s="213">
        <v>0</v>
      </c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outlineLevel="1" x14ac:dyDescent="0.2">
      <c r="A589" s="220"/>
      <c r="B589" s="221"/>
      <c r="C589" s="254" t="s">
        <v>280</v>
      </c>
      <c r="D589" s="223"/>
      <c r="E589" s="224">
        <v>2.4500000000000002</v>
      </c>
      <c r="F589" s="222"/>
      <c r="G589" s="222"/>
      <c r="H589" s="222"/>
      <c r="I589" s="222"/>
      <c r="J589" s="222"/>
      <c r="K589" s="222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13"/>
      <c r="Z589" s="213"/>
      <c r="AA589" s="213"/>
      <c r="AB589" s="213"/>
      <c r="AC589" s="213"/>
      <c r="AD589" s="213"/>
      <c r="AE589" s="213"/>
      <c r="AF589" s="213"/>
      <c r="AG589" s="213" t="s">
        <v>152</v>
      </c>
      <c r="AH589" s="213">
        <v>0</v>
      </c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outlineLevel="1" x14ac:dyDescent="0.2">
      <c r="A590" s="232">
        <v>82</v>
      </c>
      <c r="B590" s="233" t="s">
        <v>502</v>
      </c>
      <c r="C590" s="252" t="s">
        <v>503</v>
      </c>
      <c r="D590" s="234" t="s">
        <v>144</v>
      </c>
      <c r="E590" s="235">
        <v>21.4</v>
      </c>
      <c r="F590" s="236"/>
      <c r="G590" s="237">
        <f>ROUND(E590*F590,2)</f>
        <v>0</v>
      </c>
      <c r="H590" s="236"/>
      <c r="I590" s="237">
        <f>ROUND(E590*H590,2)</f>
        <v>0</v>
      </c>
      <c r="J590" s="236"/>
      <c r="K590" s="237">
        <f>ROUND(E590*J590,2)</f>
        <v>0</v>
      </c>
      <c r="L590" s="237">
        <v>15</v>
      </c>
      <c r="M590" s="237">
        <f>G590*(1+L590/100)</f>
        <v>0</v>
      </c>
      <c r="N590" s="237">
        <v>0</v>
      </c>
      <c r="O590" s="237">
        <f>ROUND(E590*N590,2)</f>
        <v>0</v>
      </c>
      <c r="P590" s="237">
        <v>0</v>
      </c>
      <c r="Q590" s="237">
        <f>ROUND(E590*P590,2)</f>
        <v>0</v>
      </c>
      <c r="R590" s="237" t="s">
        <v>490</v>
      </c>
      <c r="S590" s="237" t="s">
        <v>146</v>
      </c>
      <c r="T590" s="238" t="s">
        <v>146</v>
      </c>
      <c r="U590" s="222">
        <v>1.35E-2</v>
      </c>
      <c r="V590" s="222">
        <f>ROUND(E590*U590,2)</f>
        <v>0.28999999999999998</v>
      </c>
      <c r="W590" s="222"/>
      <c r="X590" s="222" t="s">
        <v>147</v>
      </c>
      <c r="Y590" s="213"/>
      <c r="Z590" s="213"/>
      <c r="AA590" s="213"/>
      <c r="AB590" s="213"/>
      <c r="AC590" s="213"/>
      <c r="AD590" s="213"/>
      <c r="AE590" s="213"/>
      <c r="AF590" s="213"/>
      <c r="AG590" s="213" t="s">
        <v>148</v>
      </c>
      <c r="AH590" s="213"/>
      <c r="AI590" s="213"/>
      <c r="AJ590" s="213"/>
      <c r="AK590" s="213"/>
      <c r="AL590" s="213"/>
      <c r="AM590" s="213"/>
      <c r="AN590" s="213"/>
      <c r="AO590" s="213"/>
      <c r="AP590" s="213"/>
      <c r="AQ590" s="213"/>
      <c r="AR590" s="213"/>
      <c r="AS590" s="213"/>
      <c r="AT590" s="213"/>
      <c r="AU590" s="213"/>
      <c r="AV590" s="213"/>
      <c r="AW590" s="213"/>
      <c r="AX590" s="213"/>
      <c r="AY590" s="213"/>
      <c r="AZ590" s="213"/>
      <c r="BA590" s="213"/>
      <c r="BB590" s="213"/>
      <c r="BC590" s="213"/>
      <c r="BD590" s="213"/>
      <c r="BE590" s="213"/>
      <c r="BF590" s="213"/>
      <c r="BG590" s="213"/>
      <c r="BH590" s="213"/>
    </row>
    <row r="591" spans="1:60" outlineLevel="1" x14ac:dyDescent="0.2">
      <c r="A591" s="220"/>
      <c r="B591" s="221"/>
      <c r="C591" s="254" t="s">
        <v>447</v>
      </c>
      <c r="D591" s="223"/>
      <c r="E591" s="224"/>
      <c r="F591" s="222"/>
      <c r="G591" s="222"/>
      <c r="H591" s="222"/>
      <c r="I591" s="222"/>
      <c r="J591" s="222"/>
      <c r="K591" s="222"/>
      <c r="L591" s="222"/>
      <c r="M591" s="222"/>
      <c r="N591" s="222"/>
      <c r="O591" s="222"/>
      <c r="P591" s="222"/>
      <c r="Q591" s="222"/>
      <c r="R591" s="222"/>
      <c r="S591" s="222"/>
      <c r="T591" s="222"/>
      <c r="U591" s="222"/>
      <c r="V591" s="222"/>
      <c r="W591" s="222"/>
      <c r="X591" s="222"/>
      <c r="Y591" s="213"/>
      <c r="Z591" s="213"/>
      <c r="AA591" s="213"/>
      <c r="AB591" s="213"/>
      <c r="AC591" s="213"/>
      <c r="AD591" s="213"/>
      <c r="AE591" s="213"/>
      <c r="AF591" s="213"/>
      <c r="AG591" s="213" t="s">
        <v>152</v>
      </c>
      <c r="AH591" s="213">
        <v>0</v>
      </c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outlineLevel="1" x14ac:dyDescent="0.2">
      <c r="A592" s="220"/>
      <c r="B592" s="221"/>
      <c r="C592" s="254" t="s">
        <v>202</v>
      </c>
      <c r="D592" s="223"/>
      <c r="E592" s="224"/>
      <c r="F592" s="222"/>
      <c r="G592" s="222"/>
      <c r="H592" s="222"/>
      <c r="I592" s="222"/>
      <c r="J592" s="222"/>
      <c r="K592" s="222"/>
      <c r="L592" s="222"/>
      <c r="M592" s="222"/>
      <c r="N592" s="222"/>
      <c r="O592" s="222"/>
      <c r="P592" s="222"/>
      <c r="Q592" s="222"/>
      <c r="R592" s="222"/>
      <c r="S592" s="222"/>
      <c r="T592" s="222"/>
      <c r="U592" s="222"/>
      <c r="V592" s="222"/>
      <c r="W592" s="222"/>
      <c r="X592" s="222"/>
      <c r="Y592" s="213"/>
      <c r="Z592" s="213"/>
      <c r="AA592" s="213"/>
      <c r="AB592" s="213"/>
      <c r="AC592" s="213"/>
      <c r="AD592" s="213"/>
      <c r="AE592" s="213"/>
      <c r="AF592" s="213"/>
      <c r="AG592" s="213" t="s">
        <v>152</v>
      </c>
      <c r="AH592" s="213">
        <v>0</v>
      </c>
      <c r="AI592" s="213"/>
      <c r="AJ592" s="213"/>
      <c r="AK592" s="213"/>
      <c r="AL592" s="213"/>
      <c r="AM592" s="213"/>
      <c r="AN592" s="213"/>
      <c r="AO592" s="213"/>
      <c r="AP592" s="213"/>
      <c r="AQ592" s="213"/>
      <c r="AR592" s="213"/>
      <c r="AS592" s="213"/>
      <c r="AT592" s="213"/>
      <c r="AU592" s="213"/>
      <c r="AV592" s="213"/>
      <c r="AW592" s="213"/>
      <c r="AX592" s="213"/>
      <c r="AY592" s="213"/>
      <c r="AZ592" s="213"/>
      <c r="BA592" s="213"/>
      <c r="BB592" s="213"/>
      <c r="BC592" s="213"/>
      <c r="BD592" s="213"/>
      <c r="BE592" s="213"/>
      <c r="BF592" s="213"/>
      <c r="BG592" s="213"/>
      <c r="BH592" s="213"/>
    </row>
    <row r="593" spans="1:60" outlineLevel="1" x14ac:dyDescent="0.2">
      <c r="A593" s="220"/>
      <c r="B593" s="221"/>
      <c r="C593" s="254" t="s">
        <v>462</v>
      </c>
      <c r="D593" s="223"/>
      <c r="E593" s="224">
        <v>21.4</v>
      </c>
      <c r="F593" s="222"/>
      <c r="G593" s="222"/>
      <c r="H593" s="222"/>
      <c r="I593" s="222"/>
      <c r="J593" s="222"/>
      <c r="K593" s="222"/>
      <c r="L593" s="222"/>
      <c r="M593" s="222"/>
      <c r="N593" s="222"/>
      <c r="O593" s="222"/>
      <c r="P593" s="222"/>
      <c r="Q593" s="222"/>
      <c r="R593" s="222"/>
      <c r="S593" s="222"/>
      <c r="T593" s="222"/>
      <c r="U593" s="222"/>
      <c r="V593" s="222"/>
      <c r="W593" s="222"/>
      <c r="X593" s="222"/>
      <c r="Y593" s="213"/>
      <c r="Z593" s="213"/>
      <c r="AA593" s="213"/>
      <c r="AB593" s="213"/>
      <c r="AC593" s="213"/>
      <c r="AD593" s="213"/>
      <c r="AE593" s="213"/>
      <c r="AF593" s="213"/>
      <c r="AG593" s="213" t="s">
        <v>152</v>
      </c>
      <c r="AH593" s="213">
        <v>0</v>
      </c>
      <c r="AI593" s="213"/>
      <c r="AJ593" s="213"/>
      <c r="AK593" s="213"/>
      <c r="AL593" s="213"/>
      <c r="AM593" s="213"/>
      <c r="AN593" s="213"/>
      <c r="AO593" s="213"/>
      <c r="AP593" s="213"/>
      <c r="AQ593" s="213"/>
      <c r="AR593" s="213"/>
      <c r="AS593" s="213"/>
      <c r="AT593" s="213"/>
      <c r="AU593" s="213"/>
      <c r="AV593" s="213"/>
      <c r="AW593" s="213"/>
      <c r="AX593" s="213"/>
      <c r="AY593" s="213"/>
      <c r="AZ593" s="213"/>
      <c r="BA593" s="213"/>
      <c r="BB593" s="213"/>
      <c r="BC593" s="213"/>
      <c r="BD593" s="213"/>
      <c r="BE593" s="213"/>
      <c r="BF593" s="213"/>
      <c r="BG593" s="213"/>
      <c r="BH593" s="213"/>
    </row>
    <row r="594" spans="1:60" x14ac:dyDescent="0.2">
      <c r="A594" s="226" t="s">
        <v>140</v>
      </c>
      <c r="B594" s="227" t="s">
        <v>109</v>
      </c>
      <c r="C594" s="251" t="s">
        <v>110</v>
      </c>
      <c r="D594" s="228"/>
      <c r="E594" s="229"/>
      <c r="F594" s="230"/>
      <c r="G594" s="230">
        <f>SUMIF(AG595:AG610,"&lt;&gt;NOR",G595:G610)</f>
        <v>0</v>
      </c>
      <c r="H594" s="230"/>
      <c r="I594" s="230">
        <f>SUM(I595:I610)</f>
        <v>0</v>
      </c>
      <c r="J594" s="230"/>
      <c r="K594" s="230">
        <f>SUM(K595:K610)</f>
        <v>0</v>
      </c>
      <c r="L594" s="230"/>
      <c r="M594" s="230">
        <f>SUM(M595:M610)</f>
        <v>0</v>
      </c>
      <c r="N594" s="230"/>
      <c r="O594" s="230">
        <f>SUM(O595:O610)</f>
        <v>0</v>
      </c>
      <c r="P594" s="230"/>
      <c r="Q594" s="230">
        <f>SUM(Q595:Q610)</f>
        <v>0</v>
      </c>
      <c r="R594" s="230"/>
      <c r="S594" s="230"/>
      <c r="T594" s="231"/>
      <c r="U594" s="225"/>
      <c r="V594" s="225">
        <f>SUM(V595:V610)</f>
        <v>6.13</v>
      </c>
      <c r="W594" s="225"/>
      <c r="X594" s="225"/>
      <c r="AG594" t="s">
        <v>141</v>
      </c>
    </row>
    <row r="595" spans="1:60" ht="22.5" outlineLevel="1" x14ac:dyDescent="0.2">
      <c r="A595" s="232">
        <v>83</v>
      </c>
      <c r="B595" s="233" t="s">
        <v>504</v>
      </c>
      <c r="C595" s="252" t="s">
        <v>505</v>
      </c>
      <c r="D595" s="234" t="s">
        <v>268</v>
      </c>
      <c r="E595" s="235">
        <v>1.7730999999999999</v>
      </c>
      <c r="F595" s="236"/>
      <c r="G595" s="237">
        <f>ROUND(E595*F595,2)</f>
        <v>0</v>
      </c>
      <c r="H595" s="236"/>
      <c r="I595" s="237">
        <f>ROUND(E595*H595,2)</f>
        <v>0</v>
      </c>
      <c r="J595" s="236"/>
      <c r="K595" s="237">
        <f>ROUND(E595*J595,2)</f>
        <v>0</v>
      </c>
      <c r="L595" s="237">
        <v>15</v>
      </c>
      <c r="M595" s="237">
        <f>G595*(1+L595/100)</f>
        <v>0</v>
      </c>
      <c r="N595" s="237">
        <v>0</v>
      </c>
      <c r="O595" s="237">
        <f>ROUND(E595*N595,2)</f>
        <v>0</v>
      </c>
      <c r="P595" s="237">
        <v>0</v>
      </c>
      <c r="Q595" s="237">
        <f>ROUND(E595*P595,2)</f>
        <v>0</v>
      </c>
      <c r="R595" s="237" t="s">
        <v>229</v>
      </c>
      <c r="S595" s="237" t="s">
        <v>146</v>
      </c>
      <c r="T595" s="238" t="s">
        <v>146</v>
      </c>
      <c r="U595" s="222">
        <v>2.0089999999999999</v>
      </c>
      <c r="V595" s="222">
        <f>ROUND(E595*U595,2)</f>
        <v>3.56</v>
      </c>
      <c r="W595" s="222"/>
      <c r="X595" s="222" t="s">
        <v>147</v>
      </c>
      <c r="Y595" s="213"/>
      <c r="Z595" s="213"/>
      <c r="AA595" s="213"/>
      <c r="AB595" s="213"/>
      <c r="AC595" s="213"/>
      <c r="AD595" s="213"/>
      <c r="AE595" s="213"/>
      <c r="AF595" s="213"/>
      <c r="AG595" s="213" t="s">
        <v>148</v>
      </c>
      <c r="AH595" s="213"/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outlineLevel="1" x14ac:dyDescent="0.2">
      <c r="A596" s="220"/>
      <c r="B596" s="221"/>
      <c r="C596" s="254" t="s">
        <v>506</v>
      </c>
      <c r="D596" s="223"/>
      <c r="E596" s="224"/>
      <c r="F596" s="222"/>
      <c r="G596" s="222"/>
      <c r="H596" s="222"/>
      <c r="I596" s="222"/>
      <c r="J596" s="222"/>
      <c r="K596" s="222"/>
      <c r="L596" s="222"/>
      <c r="M596" s="222"/>
      <c r="N596" s="222"/>
      <c r="O596" s="222"/>
      <c r="P596" s="222"/>
      <c r="Q596" s="222"/>
      <c r="R596" s="222"/>
      <c r="S596" s="222"/>
      <c r="T596" s="222"/>
      <c r="U596" s="222"/>
      <c r="V596" s="222"/>
      <c r="W596" s="222"/>
      <c r="X596" s="222"/>
      <c r="Y596" s="213"/>
      <c r="Z596" s="213"/>
      <c r="AA596" s="213"/>
      <c r="AB596" s="213"/>
      <c r="AC596" s="213"/>
      <c r="AD596" s="213"/>
      <c r="AE596" s="213"/>
      <c r="AF596" s="213"/>
      <c r="AG596" s="213" t="s">
        <v>152</v>
      </c>
      <c r="AH596" s="213">
        <v>0</v>
      </c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13"/>
      <c r="BB596" s="213"/>
      <c r="BC596" s="213"/>
      <c r="BD596" s="213"/>
      <c r="BE596" s="213"/>
      <c r="BF596" s="213"/>
      <c r="BG596" s="213"/>
      <c r="BH596" s="213"/>
    </row>
    <row r="597" spans="1:60" outlineLevel="1" x14ac:dyDescent="0.2">
      <c r="A597" s="220"/>
      <c r="B597" s="221"/>
      <c r="C597" s="254" t="s">
        <v>507</v>
      </c>
      <c r="D597" s="223"/>
      <c r="E597" s="224">
        <v>1.7730999999999999</v>
      </c>
      <c r="F597" s="222"/>
      <c r="G597" s="222"/>
      <c r="H597" s="222"/>
      <c r="I597" s="222"/>
      <c r="J597" s="222"/>
      <c r="K597" s="222"/>
      <c r="L597" s="222"/>
      <c r="M597" s="222"/>
      <c r="N597" s="222"/>
      <c r="O597" s="222"/>
      <c r="P597" s="222"/>
      <c r="Q597" s="222"/>
      <c r="R597" s="222"/>
      <c r="S597" s="222"/>
      <c r="T597" s="222"/>
      <c r="U597" s="222"/>
      <c r="V597" s="222"/>
      <c r="W597" s="222"/>
      <c r="X597" s="222"/>
      <c r="Y597" s="213"/>
      <c r="Z597" s="213"/>
      <c r="AA597" s="213"/>
      <c r="AB597" s="213"/>
      <c r="AC597" s="213"/>
      <c r="AD597" s="213"/>
      <c r="AE597" s="213"/>
      <c r="AF597" s="213"/>
      <c r="AG597" s="213" t="s">
        <v>152</v>
      </c>
      <c r="AH597" s="213">
        <v>0</v>
      </c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13"/>
      <c r="BB597" s="213"/>
      <c r="BC597" s="213"/>
      <c r="BD597" s="213"/>
      <c r="BE597" s="213"/>
      <c r="BF597" s="213"/>
      <c r="BG597" s="213"/>
      <c r="BH597" s="213"/>
    </row>
    <row r="598" spans="1:60" ht="22.5" outlineLevel="1" x14ac:dyDescent="0.2">
      <c r="A598" s="232">
        <v>84</v>
      </c>
      <c r="B598" s="233" t="s">
        <v>508</v>
      </c>
      <c r="C598" s="252" t="s">
        <v>509</v>
      </c>
      <c r="D598" s="234" t="s">
        <v>268</v>
      </c>
      <c r="E598" s="235">
        <v>1.7730999999999999</v>
      </c>
      <c r="F598" s="236"/>
      <c r="G598" s="237">
        <f>ROUND(E598*F598,2)</f>
        <v>0</v>
      </c>
      <c r="H598" s="236"/>
      <c r="I598" s="237">
        <f>ROUND(E598*H598,2)</f>
        <v>0</v>
      </c>
      <c r="J598" s="236"/>
      <c r="K598" s="237">
        <f>ROUND(E598*J598,2)</f>
        <v>0</v>
      </c>
      <c r="L598" s="237">
        <v>15</v>
      </c>
      <c r="M598" s="237">
        <f>G598*(1+L598/100)</f>
        <v>0</v>
      </c>
      <c r="N598" s="237">
        <v>0</v>
      </c>
      <c r="O598" s="237">
        <f>ROUND(E598*N598,2)</f>
        <v>0</v>
      </c>
      <c r="P598" s="237">
        <v>0</v>
      </c>
      <c r="Q598" s="237">
        <f>ROUND(E598*P598,2)</f>
        <v>0</v>
      </c>
      <c r="R598" s="237" t="s">
        <v>229</v>
      </c>
      <c r="S598" s="237" t="s">
        <v>146</v>
      </c>
      <c r="T598" s="238" t="s">
        <v>146</v>
      </c>
      <c r="U598" s="222">
        <v>0.95899999999999996</v>
      </c>
      <c r="V598" s="222">
        <f>ROUND(E598*U598,2)</f>
        <v>1.7</v>
      </c>
      <c r="W598" s="222"/>
      <c r="X598" s="222" t="s">
        <v>147</v>
      </c>
      <c r="Y598" s="213"/>
      <c r="Z598" s="213"/>
      <c r="AA598" s="213"/>
      <c r="AB598" s="213"/>
      <c r="AC598" s="213"/>
      <c r="AD598" s="213"/>
      <c r="AE598" s="213"/>
      <c r="AF598" s="213"/>
      <c r="AG598" s="213" t="s">
        <v>148</v>
      </c>
      <c r="AH598" s="213"/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outlineLevel="1" x14ac:dyDescent="0.2">
      <c r="A599" s="220"/>
      <c r="B599" s="221"/>
      <c r="C599" s="254" t="s">
        <v>506</v>
      </c>
      <c r="D599" s="223"/>
      <c r="E599" s="224"/>
      <c r="F599" s="222"/>
      <c r="G599" s="222"/>
      <c r="H599" s="222"/>
      <c r="I599" s="222"/>
      <c r="J599" s="222"/>
      <c r="K599" s="222"/>
      <c r="L599" s="222"/>
      <c r="M599" s="222"/>
      <c r="N599" s="222"/>
      <c r="O599" s="222"/>
      <c r="P599" s="222"/>
      <c r="Q599" s="222"/>
      <c r="R599" s="222"/>
      <c r="S599" s="222"/>
      <c r="T599" s="222"/>
      <c r="U599" s="222"/>
      <c r="V599" s="222"/>
      <c r="W599" s="222"/>
      <c r="X599" s="222"/>
      <c r="Y599" s="213"/>
      <c r="Z599" s="213"/>
      <c r="AA599" s="213"/>
      <c r="AB599" s="213"/>
      <c r="AC599" s="213"/>
      <c r="AD599" s="213"/>
      <c r="AE599" s="213"/>
      <c r="AF599" s="213"/>
      <c r="AG599" s="213" t="s">
        <v>152</v>
      </c>
      <c r="AH599" s="213">
        <v>0</v>
      </c>
      <c r="AI599" s="213"/>
      <c r="AJ599" s="213"/>
      <c r="AK599" s="213"/>
      <c r="AL599" s="213"/>
      <c r="AM599" s="213"/>
      <c r="AN599" s="213"/>
      <c r="AO599" s="213"/>
      <c r="AP599" s="213"/>
      <c r="AQ599" s="213"/>
      <c r="AR599" s="213"/>
      <c r="AS599" s="213"/>
      <c r="AT599" s="213"/>
      <c r="AU599" s="213"/>
      <c r="AV599" s="213"/>
      <c r="AW599" s="213"/>
      <c r="AX599" s="213"/>
      <c r="AY599" s="213"/>
      <c r="AZ599" s="213"/>
      <c r="BA599" s="213"/>
      <c r="BB599" s="213"/>
      <c r="BC599" s="213"/>
      <c r="BD599" s="213"/>
      <c r="BE599" s="213"/>
      <c r="BF599" s="213"/>
      <c r="BG599" s="213"/>
      <c r="BH599" s="213"/>
    </row>
    <row r="600" spans="1:60" outlineLevel="1" x14ac:dyDescent="0.2">
      <c r="A600" s="220"/>
      <c r="B600" s="221"/>
      <c r="C600" s="254" t="s">
        <v>507</v>
      </c>
      <c r="D600" s="223"/>
      <c r="E600" s="224">
        <v>1.7730999999999999</v>
      </c>
      <c r="F600" s="222"/>
      <c r="G600" s="222"/>
      <c r="H600" s="222"/>
      <c r="I600" s="222"/>
      <c r="J600" s="222"/>
      <c r="K600" s="222"/>
      <c r="L600" s="222"/>
      <c r="M600" s="222"/>
      <c r="N600" s="222"/>
      <c r="O600" s="222"/>
      <c r="P600" s="222"/>
      <c r="Q600" s="222"/>
      <c r="R600" s="222"/>
      <c r="S600" s="222"/>
      <c r="T600" s="222"/>
      <c r="U600" s="222"/>
      <c r="V600" s="222"/>
      <c r="W600" s="222"/>
      <c r="X600" s="222"/>
      <c r="Y600" s="213"/>
      <c r="Z600" s="213"/>
      <c r="AA600" s="213"/>
      <c r="AB600" s="213"/>
      <c r="AC600" s="213"/>
      <c r="AD600" s="213"/>
      <c r="AE600" s="213"/>
      <c r="AF600" s="213"/>
      <c r="AG600" s="213" t="s">
        <v>152</v>
      </c>
      <c r="AH600" s="213">
        <v>0</v>
      </c>
      <c r="AI600" s="213"/>
      <c r="AJ600" s="213"/>
      <c r="AK600" s="213"/>
      <c r="AL600" s="213"/>
      <c r="AM600" s="213"/>
      <c r="AN600" s="213"/>
      <c r="AO600" s="213"/>
      <c r="AP600" s="213"/>
      <c r="AQ600" s="213"/>
      <c r="AR600" s="213"/>
      <c r="AS600" s="213"/>
      <c r="AT600" s="213"/>
      <c r="AU600" s="213"/>
      <c r="AV600" s="213"/>
      <c r="AW600" s="213"/>
      <c r="AX600" s="213"/>
      <c r="AY600" s="213"/>
      <c r="AZ600" s="213"/>
      <c r="BA600" s="213"/>
      <c r="BB600" s="213"/>
      <c r="BC600" s="213"/>
      <c r="BD600" s="213"/>
      <c r="BE600" s="213"/>
      <c r="BF600" s="213"/>
      <c r="BG600" s="213"/>
      <c r="BH600" s="213"/>
    </row>
    <row r="601" spans="1:60" outlineLevel="1" x14ac:dyDescent="0.2">
      <c r="A601" s="232">
        <v>85</v>
      </c>
      <c r="B601" s="233" t="s">
        <v>510</v>
      </c>
      <c r="C601" s="252" t="s">
        <v>511</v>
      </c>
      <c r="D601" s="234" t="s">
        <v>268</v>
      </c>
      <c r="E601" s="235">
        <v>1.7730999999999999</v>
      </c>
      <c r="F601" s="236"/>
      <c r="G601" s="237">
        <f>ROUND(E601*F601,2)</f>
        <v>0</v>
      </c>
      <c r="H601" s="236"/>
      <c r="I601" s="237">
        <f>ROUND(E601*H601,2)</f>
        <v>0</v>
      </c>
      <c r="J601" s="236"/>
      <c r="K601" s="237">
        <f>ROUND(E601*J601,2)</f>
        <v>0</v>
      </c>
      <c r="L601" s="237">
        <v>15</v>
      </c>
      <c r="M601" s="237">
        <f>G601*(1+L601/100)</f>
        <v>0</v>
      </c>
      <c r="N601" s="237">
        <v>0</v>
      </c>
      <c r="O601" s="237">
        <f>ROUND(E601*N601,2)</f>
        <v>0</v>
      </c>
      <c r="P601" s="237">
        <v>0</v>
      </c>
      <c r="Q601" s="237">
        <f>ROUND(E601*P601,2)</f>
        <v>0</v>
      </c>
      <c r="R601" s="237" t="s">
        <v>229</v>
      </c>
      <c r="S601" s="237" t="s">
        <v>146</v>
      </c>
      <c r="T601" s="238" t="s">
        <v>146</v>
      </c>
      <c r="U601" s="222">
        <v>0.49</v>
      </c>
      <c r="V601" s="222">
        <f>ROUND(E601*U601,2)</f>
        <v>0.87</v>
      </c>
      <c r="W601" s="222"/>
      <c r="X601" s="222" t="s">
        <v>147</v>
      </c>
      <c r="Y601" s="213"/>
      <c r="Z601" s="213"/>
      <c r="AA601" s="213"/>
      <c r="AB601" s="213"/>
      <c r="AC601" s="213"/>
      <c r="AD601" s="213"/>
      <c r="AE601" s="213"/>
      <c r="AF601" s="213"/>
      <c r="AG601" s="213" t="s">
        <v>148</v>
      </c>
      <c r="AH601" s="213"/>
      <c r="AI601" s="213"/>
      <c r="AJ601" s="213"/>
      <c r="AK601" s="213"/>
      <c r="AL601" s="213"/>
      <c r="AM601" s="213"/>
      <c r="AN601" s="213"/>
      <c r="AO601" s="213"/>
      <c r="AP601" s="213"/>
      <c r="AQ601" s="213"/>
      <c r="AR601" s="213"/>
      <c r="AS601" s="213"/>
      <c r="AT601" s="213"/>
      <c r="AU601" s="213"/>
      <c r="AV601" s="213"/>
      <c r="AW601" s="213"/>
      <c r="AX601" s="213"/>
      <c r="AY601" s="213"/>
      <c r="AZ601" s="213"/>
      <c r="BA601" s="213"/>
      <c r="BB601" s="213"/>
      <c r="BC601" s="213"/>
      <c r="BD601" s="213"/>
      <c r="BE601" s="213"/>
      <c r="BF601" s="213"/>
      <c r="BG601" s="213"/>
      <c r="BH601" s="213"/>
    </row>
    <row r="602" spans="1:60" outlineLevel="1" x14ac:dyDescent="0.2">
      <c r="A602" s="220"/>
      <c r="B602" s="221"/>
      <c r="C602" s="255" t="s">
        <v>512</v>
      </c>
      <c r="D602" s="241"/>
      <c r="E602" s="241"/>
      <c r="F602" s="241"/>
      <c r="G602" s="241"/>
      <c r="H602" s="222"/>
      <c r="I602" s="222"/>
      <c r="J602" s="222"/>
      <c r="K602" s="222"/>
      <c r="L602" s="222"/>
      <c r="M602" s="222"/>
      <c r="N602" s="222"/>
      <c r="O602" s="222"/>
      <c r="P602" s="222"/>
      <c r="Q602" s="222"/>
      <c r="R602" s="222"/>
      <c r="S602" s="222"/>
      <c r="T602" s="222"/>
      <c r="U602" s="222"/>
      <c r="V602" s="222"/>
      <c r="W602" s="222"/>
      <c r="X602" s="222"/>
      <c r="Y602" s="213"/>
      <c r="Z602" s="213"/>
      <c r="AA602" s="213"/>
      <c r="AB602" s="213"/>
      <c r="AC602" s="213"/>
      <c r="AD602" s="213"/>
      <c r="AE602" s="213"/>
      <c r="AF602" s="213"/>
      <c r="AG602" s="213" t="s">
        <v>178</v>
      </c>
      <c r="AH602" s="213"/>
      <c r="AI602" s="213"/>
      <c r="AJ602" s="213"/>
      <c r="AK602" s="213"/>
      <c r="AL602" s="213"/>
      <c r="AM602" s="213"/>
      <c r="AN602" s="213"/>
      <c r="AO602" s="213"/>
      <c r="AP602" s="213"/>
      <c r="AQ602" s="213"/>
      <c r="AR602" s="213"/>
      <c r="AS602" s="213"/>
      <c r="AT602" s="213"/>
      <c r="AU602" s="213"/>
      <c r="AV602" s="213"/>
      <c r="AW602" s="213"/>
      <c r="AX602" s="213"/>
      <c r="AY602" s="213"/>
      <c r="AZ602" s="213"/>
      <c r="BA602" s="213"/>
      <c r="BB602" s="213"/>
      <c r="BC602" s="213"/>
      <c r="BD602" s="213"/>
      <c r="BE602" s="213"/>
      <c r="BF602" s="213"/>
      <c r="BG602" s="213"/>
      <c r="BH602" s="213"/>
    </row>
    <row r="603" spans="1:60" outlineLevel="1" x14ac:dyDescent="0.2">
      <c r="A603" s="220"/>
      <c r="B603" s="221"/>
      <c r="C603" s="254" t="s">
        <v>506</v>
      </c>
      <c r="D603" s="223"/>
      <c r="E603" s="224"/>
      <c r="F603" s="222"/>
      <c r="G603" s="222"/>
      <c r="H603" s="222"/>
      <c r="I603" s="222"/>
      <c r="J603" s="222"/>
      <c r="K603" s="222"/>
      <c r="L603" s="222"/>
      <c r="M603" s="222"/>
      <c r="N603" s="222"/>
      <c r="O603" s="222"/>
      <c r="P603" s="222"/>
      <c r="Q603" s="222"/>
      <c r="R603" s="222"/>
      <c r="S603" s="222"/>
      <c r="T603" s="222"/>
      <c r="U603" s="222"/>
      <c r="V603" s="222"/>
      <c r="W603" s="222"/>
      <c r="X603" s="222"/>
      <c r="Y603" s="213"/>
      <c r="Z603" s="213"/>
      <c r="AA603" s="213"/>
      <c r="AB603" s="213"/>
      <c r="AC603" s="213"/>
      <c r="AD603" s="213"/>
      <c r="AE603" s="213"/>
      <c r="AF603" s="213"/>
      <c r="AG603" s="213" t="s">
        <v>152</v>
      </c>
      <c r="AH603" s="213">
        <v>0</v>
      </c>
      <c r="AI603" s="213"/>
      <c r="AJ603" s="213"/>
      <c r="AK603" s="213"/>
      <c r="AL603" s="213"/>
      <c r="AM603" s="213"/>
      <c r="AN603" s="213"/>
      <c r="AO603" s="213"/>
      <c r="AP603" s="213"/>
      <c r="AQ603" s="213"/>
      <c r="AR603" s="213"/>
      <c r="AS603" s="213"/>
      <c r="AT603" s="213"/>
      <c r="AU603" s="213"/>
      <c r="AV603" s="213"/>
      <c r="AW603" s="213"/>
      <c r="AX603" s="213"/>
      <c r="AY603" s="213"/>
      <c r="AZ603" s="213"/>
      <c r="BA603" s="213"/>
      <c r="BB603" s="213"/>
      <c r="BC603" s="213"/>
      <c r="BD603" s="213"/>
      <c r="BE603" s="213"/>
      <c r="BF603" s="213"/>
      <c r="BG603" s="213"/>
      <c r="BH603" s="213"/>
    </row>
    <row r="604" spans="1:60" outlineLevel="1" x14ac:dyDescent="0.2">
      <c r="A604" s="220"/>
      <c r="B604" s="221"/>
      <c r="C604" s="254" t="s">
        <v>507</v>
      </c>
      <c r="D604" s="223"/>
      <c r="E604" s="224">
        <v>1.7730999999999999</v>
      </c>
      <c r="F604" s="222"/>
      <c r="G604" s="222"/>
      <c r="H604" s="222"/>
      <c r="I604" s="222"/>
      <c r="J604" s="222"/>
      <c r="K604" s="222"/>
      <c r="L604" s="222"/>
      <c r="M604" s="222"/>
      <c r="N604" s="222"/>
      <c r="O604" s="222"/>
      <c r="P604" s="222"/>
      <c r="Q604" s="222"/>
      <c r="R604" s="222"/>
      <c r="S604" s="222"/>
      <c r="T604" s="222"/>
      <c r="U604" s="222"/>
      <c r="V604" s="222"/>
      <c r="W604" s="222"/>
      <c r="X604" s="222"/>
      <c r="Y604" s="213"/>
      <c r="Z604" s="213"/>
      <c r="AA604" s="213"/>
      <c r="AB604" s="213"/>
      <c r="AC604" s="213"/>
      <c r="AD604" s="213"/>
      <c r="AE604" s="213"/>
      <c r="AF604" s="213"/>
      <c r="AG604" s="213" t="s">
        <v>152</v>
      </c>
      <c r="AH604" s="213">
        <v>0</v>
      </c>
      <c r="AI604" s="213"/>
      <c r="AJ604" s="213"/>
      <c r="AK604" s="213"/>
      <c r="AL604" s="213"/>
      <c r="AM604" s="213"/>
      <c r="AN604" s="213"/>
      <c r="AO604" s="213"/>
      <c r="AP604" s="213"/>
      <c r="AQ604" s="213"/>
      <c r="AR604" s="213"/>
      <c r="AS604" s="213"/>
      <c r="AT604" s="213"/>
      <c r="AU604" s="213"/>
      <c r="AV604" s="213"/>
      <c r="AW604" s="213"/>
      <c r="AX604" s="213"/>
      <c r="AY604" s="213"/>
      <c r="AZ604" s="213"/>
      <c r="BA604" s="213"/>
      <c r="BB604" s="213"/>
      <c r="BC604" s="213"/>
      <c r="BD604" s="213"/>
      <c r="BE604" s="213"/>
      <c r="BF604" s="213"/>
      <c r="BG604" s="213"/>
      <c r="BH604" s="213"/>
    </row>
    <row r="605" spans="1:60" outlineLevel="1" x14ac:dyDescent="0.2">
      <c r="A605" s="232">
        <v>86</v>
      </c>
      <c r="B605" s="233" t="s">
        <v>513</v>
      </c>
      <c r="C605" s="252" t="s">
        <v>514</v>
      </c>
      <c r="D605" s="234" t="s">
        <v>268</v>
      </c>
      <c r="E605" s="235">
        <v>17.731000000000002</v>
      </c>
      <c r="F605" s="236"/>
      <c r="G605" s="237">
        <f>ROUND(E605*F605,2)</f>
        <v>0</v>
      </c>
      <c r="H605" s="236"/>
      <c r="I605" s="237">
        <f>ROUND(E605*H605,2)</f>
        <v>0</v>
      </c>
      <c r="J605" s="236"/>
      <c r="K605" s="237">
        <f>ROUND(E605*J605,2)</f>
        <v>0</v>
      </c>
      <c r="L605" s="237">
        <v>15</v>
      </c>
      <c r="M605" s="237">
        <f>G605*(1+L605/100)</f>
        <v>0</v>
      </c>
      <c r="N605" s="237">
        <v>0</v>
      </c>
      <c r="O605" s="237">
        <f>ROUND(E605*N605,2)</f>
        <v>0</v>
      </c>
      <c r="P605" s="237">
        <v>0</v>
      </c>
      <c r="Q605" s="237">
        <f>ROUND(E605*P605,2)</f>
        <v>0</v>
      </c>
      <c r="R605" s="237" t="s">
        <v>229</v>
      </c>
      <c r="S605" s="237" t="s">
        <v>146</v>
      </c>
      <c r="T605" s="238" t="s">
        <v>146</v>
      </c>
      <c r="U605" s="222">
        <v>0</v>
      </c>
      <c r="V605" s="222">
        <f>ROUND(E605*U605,2)</f>
        <v>0</v>
      </c>
      <c r="W605" s="222"/>
      <c r="X605" s="222" t="s">
        <v>147</v>
      </c>
      <c r="Y605" s="213"/>
      <c r="Z605" s="213"/>
      <c r="AA605" s="213"/>
      <c r="AB605" s="213"/>
      <c r="AC605" s="213"/>
      <c r="AD605" s="213"/>
      <c r="AE605" s="213"/>
      <c r="AF605" s="213"/>
      <c r="AG605" s="213" t="s">
        <v>148</v>
      </c>
      <c r="AH605" s="213"/>
      <c r="AI605" s="213"/>
      <c r="AJ605" s="213"/>
      <c r="AK605" s="213"/>
      <c r="AL605" s="213"/>
      <c r="AM605" s="213"/>
      <c r="AN605" s="213"/>
      <c r="AO605" s="213"/>
      <c r="AP605" s="213"/>
      <c r="AQ605" s="213"/>
      <c r="AR605" s="213"/>
      <c r="AS605" s="213"/>
      <c r="AT605" s="213"/>
      <c r="AU605" s="213"/>
      <c r="AV605" s="213"/>
      <c r="AW605" s="213"/>
      <c r="AX605" s="213"/>
      <c r="AY605" s="213"/>
      <c r="AZ605" s="213"/>
      <c r="BA605" s="213"/>
      <c r="BB605" s="213"/>
      <c r="BC605" s="213"/>
      <c r="BD605" s="213"/>
      <c r="BE605" s="213"/>
      <c r="BF605" s="213"/>
      <c r="BG605" s="213"/>
      <c r="BH605" s="213"/>
    </row>
    <row r="606" spans="1:60" outlineLevel="1" x14ac:dyDescent="0.2">
      <c r="A606" s="220"/>
      <c r="B606" s="221"/>
      <c r="C606" s="254" t="s">
        <v>506</v>
      </c>
      <c r="D606" s="223"/>
      <c r="E606" s="224"/>
      <c r="F606" s="222"/>
      <c r="G606" s="222"/>
      <c r="H606" s="222"/>
      <c r="I606" s="222"/>
      <c r="J606" s="222"/>
      <c r="K606" s="222"/>
      <c r="L606" s="222"/>
      <c r="M606" s="222"/>
      <c r="N606" s="222"/>
      <c r="O606" s="222"/>
      <c r="P606" s="222"/>
      <c r="Q606" s="222"/>
      <c r="R606" s="222"/>
      <c r="S606" s="222"/>
      <c r="T606" s="222"/>
      <c r="U606" s="222"/>
      <c r="V606" s="222"/>
      <c r="W606" s="222"/>
      <c r="X606" s="222"/>
      <c r="Y606" s="213"/>
      <c r="Z606" s="213"/>
      <c r="AA606" s="213"/>
      <c r="AB606" s="213"/>
      <c r="AC606" s="213"/>
      <c r="AD606" s="213"/>
      <c r="AE606" s="213"/>
      <c r="AF606" s="213"/>
      <c r="AG606" s="213" t="s">
        <v>152</v>
      </c>
      <c r="AH606" s="213">
        <v>0</v>
      </c>
      <c r="AI606" s="213"/>
      <c r="AJ606" s="213"/>
      <c r="AK606" s="213"/>
      <c r="AL606" s="213"/>
      <c r="AM606" s="213"/>
      <c r="AN606" s="213"/>
      <c r="AO606" s="213"/>
      <c r="AP606" s="213"/>
      <c r="AQ606" s="213"/>
      <c r="AR606" s="213"/>
      <c r="AS606" s="213"/>
      <c r="AT606" s="213"/>
      <c r="AU606" s="213"/>
      <c r="AV606" s="213"/>
      <c r="AW606" s="213"/>
      <c r="AX606" s="213"/>
      <c r="AY606" s="213"/>
      <c r="AZ606" s="213"/>
      <c r="BA606" s="213"/>
      <c r="BB606" s="213"/>
      <c r="BC606" s="213"/>
      <c r="BD606" s="213"/>
      <c r="BE606" s="213"/>
      <c r="BF606" s="213"/>
      <c r="BG606" s="213"/>
      <c r="BH606" s="213"/>
    </row>
    <row r="607" spans="1:60" outlineLevel="1" x14ac:dyDescent="0.2">
      <c r="A607" s="220"/>
      <c r="B607" s="221"/>
      <c r="C607" s="254" t="s">
        <v>515</v>
      </c>
      <c r="D607" s="223"/>
      <c r="E607" s="224">
        <v>17.731000000000002</v>
      </c>
      <c r="F607" s="222"/>
      <c r="G607" s="222"/>
      <c r="H607" s="222"/>
      <c r="I607" s="222"/>
      <c r="J607" s="222"/>
      <c r="K607" s="222"/>
      <c r="L607" s="222"/>
      <c r="M607" s="222"/>
      <c r="N607" s="222"/>
      <c r="O607" s="222"/>
      <c r="P607" s="222"/>
      <c r="Q607" s="222"/>
      <c r="R607" s="222"/>
      <c r="S607" s="222"/>
      <c r="T607" s="222"/>
      <c r="U607" s="222"/>
      <c r="V607" s="222"/>
      <c r="W607" s="222"/>
      <c r="X607" s="222"/>
      <c r="Y607" s="213"/>
      <c r="Z607" s="213"/>
      <c r="AA607" s="213"/>
      <c r="AB607" s="213"/>
      <c r="AC607" s="213"/>
      <c r="AD607" s="213"/>
      <c r="AE607" s="213"/>
      <c r="AF607" s="213"/>
      <c r="AG607" s="213" t="s">
        <v>152</v>
      </c>
      <c r="AH607" s="213">
        <v>0</v>
      </c>
      <c r="AI607" s="213"/>
      <c r="AJ607" s="213"/>
      <c r="AK607" s="213"/>
      <c r="AL607" s="213"/>
      <c r="AM607" s="213"/>
      <c r="AN607" s="213"/>
      <c r="AO607" s="213"/>
      <c r="AP607" s="213"/>
      <c r="AQ607" s="213"/>
      <c r="AR607" s="213"/>
      <c r="AS607" s="213"/>
      <c r="AT607" s="213"/>
      <c r="AU607" s="213"/>
      <c r="AV607" s="213"/>
      <c r="AW607" s="213"/>
      <c r="AX607" s="213"/>
      <c r="AY607" s="213"/>
      <c r="AZ607" s="213"/>
      <c r="BA607" s="213"/>
      <c r="BB607" s="213"/>
      <c r="BC607" s="213"/>
      <c r="BD607" s="213"/>
      <c r="BE607" s="213"/>
      <c r="BF607" s="213"/>
      <c r="BG607" s="213"/>
      <c r="BH607" s="213"/>
    </row>
    <row r="608" spans="1:60" ht="22.5" outlineLevel="1" x14ac:dyDescent="0.2">
      <c r="A608" s="232">
        <v>87</v>
      </c>
      <c r="B608" s="233" t="s">
        <v>516</v>
      </c>
      <c r="C608" s="252" t="s">
        <v>517</v>
      </c>
      <c r="D608" s="234" t="s">
        <v>268</v>
      </c>
      <c r="E608" s="235">
        <v>1.7730999999999999</v>
      </c>
      <c r="F608" s="236"/>
      <c r="G608" s="237">
        <f>ROUND(E608*F608,2)</f>
        <v>0</v>
      </c>
      <c r="H608" s="236"/>
      <c r="I608" s="237">
        <f>ROUND(E608*H608,2)</f>
        <v>0</v>
      </c>
      <c r="J608" s="236"/>
      <c r="K608" s="237">
        <f>ROUND(E608*J608,2)</f>
        <v>0</v>
      </c>
      <c r="L608" s="237">
        <v>15</v>
      </c>
      <c r="M608" s="237">
        <f>G608*(1+L608/100)</f>
        <v>0</v>
      </c>
      <c r="N608" s="237">
        <v>0</v>
      </c>
      <c r="O608" s="237">
        <f>ROUND(E608*N608,2)</f>
        <v>0</v>
      </c>
      <c r="P608" s="237">
        <v>0</v>
      </c>
      <c r="Q608" s="237">
        <f>ROUND(E608*P608,2)</f>
        <v>0</v>
      </c>
      <c r="R608" s="237" t="s">
        <v>229</v>
      </c>
      <c r="S608" s="237" t="s">
        <v>146</v>
      </c>
      <c r="T608" s="238" t="s">
        <v>146</v>
      </c>
      <c r="U608" s="222">
        <v>0</v>
      </c>
      <c r="V608" s="222">
        <f>ROUND(E608*U608,2)</f>
        <v>0</v>
      </c>
      <c r="W608" s="222"/>
      <c r="X608" s="222" t="s">
        <v>147</v>
      </c>
      <c r="Y608" s="213"/>
      <c r="Z608" s="213"/>
      <c r="AA608" s="213"/>
      <c r="AB608" s="213"/>
      <c r="AC608" s="213"/>
      <c r="AD608" s="213"/>
      <c r="AE608" s="213"/>
      <c r="AF608" s="213"/>
      <c r="AG608" s="213" t="s">
        <v>148</v>
      </c>
      <c r="AH608" s="213"/>
      <c r="AI608" s="213"/>
      <c r="AJ608" s="213"/>
      <c r="AK608" s="213"/>
      <c r="AL608" s="213"/>
      <c r="AM608" s="213"/>
      <c r="AN608" s="213"/>
      <c r="AO608" s="213"/>
      <c r="AP608" s="213"/>
      <c r="AQ608" s="213"/>
      <c r="AR608" s="213"/>
      <c r="AS608" s="213"/>
      <c r="AT608" s="213"/>
      <c r="AU608" s="213"/>
      <c r="AV608" s="213"/>
      <c r="AW608" s="213"/>
      <c r="AX608" s="213"/>
      <c r="AY608" s="213"/>
      <c r="AZ608" s="213"/>
      <c r="BA608" s="213"/>
      <c r="BB608" s="213"/>
      <c r="BC608" s="213"/>
      <c r="BD608" s="213"/>
      <c r="BE608" s="213"/>
      <c r="BF608" s="213"/>
      <c r="BG608" s="213"/>
      <c r="BH608" s="213"/>
    </row>
    <row r="609" spans="1:60" outlineLevel="1" x14ac:dyDescent="0.2">
      <c r="A609" s="220"/>
      <c r="B609" s="221"/>
      <c r="C609" s="254" t="s">
        <v>506</v>
      </c>
      <c r="D609" s="223"/>
      <c r="E609" s="224"/>
      <c r="F609" s="222"/>
      <c r="G609" s="222"/>
      <c r="H609" s="222"/>
      <c r="I609" s="222"/>
      <c r="J609" s="222"/>
      <c r="K609" s="222"/>
      <c r="L609" s="222"/>
      <c r="M609" s="222"/>
      <c r="N609" s="222"/>
      <c r="O609" s="222"/>
      <c r="P609" s="222"/>
      <c r="Q609" s="222"/>
      <c r="R609" s="222"/>
      <c r="S609" s="222"/>
      <c r="T609" s="222"/>
      <c r="U609" s="222"/>
      <c r="V609" s="222"/>
      <c r="W609" s="222"/>
      <c r="X609" s="222"/>
      <c r="Y609" s="213"/>
      <c r="Z609" s="213"/>
      <c r="AA609" s="213"/>
      <c r="AB609" s="213"/>
      <c r="AC609" s="213"/>
      <c r="AD609" s="213"/>
      <c r="AE609" s="213"/>
      <c r="AF609" s="213"/>
      <c r="AG609" s="213" t="s">
        <v>152</v>
      </c>
      <c r="AH609" s="213">
        <v>0</v>
      </c>
      <c r="AI609" s="213"/>
      <c r="AJ609" s="213"/>
      <c r="AK609" s="213"/>
      <c r="AL609" s="213"/>
      <c r="AM609" s="213"/>
      <c r="AN609" s="213"/>
      <c r="AO609" s="213"/>
      <c r="AP609" s="213"/>
      <c r="AQ609" s="213"/>
      <c r="AR609" s="213"/>
      <c r="AS609" s="213"/>
      <c r="AT609" s="213"/>
      <c r="AU609" s="213"/>
      <c r="AV609" s="213"/>
      <c r="AW609" s="213"/>
      <c r="AX609" s="213"/>
      <c r="AY609" s="213"/>
      <c r="AZ609" s="213"/>
      <c r="BA609" s="213"/>
      <c r="BB609" s="213"/>
      <c r="BC609" s="213"/>
      <c r="BD609" s="213"/>
      <c r="BE609" s="213"/>
      <c r="BF609" s="213"/>
      <c r="BG609" s="213"/>
      <c r="BH609" s="213"/>
    </row>
    <row r="610" spans="1:60" outlineLevel="1" x14ac:dyDescent="0.2">
      <c r="A610" s="220"/>
      <c r="B610" s="221"/>
      <c r="C610" s="254" t="s">
        <v>507</v>
      </c>
      <c r="D610" s="223"/>
      <c r="E610" s="224">
        <v>1.7730999999999999</v>
      </c>
      <c r="F610" s="222"/>
      <c r="G610" s="222"/>
      <c r="H610" s="222"/>
      <c r="I610" s="222"/>
      <c r="J610" s="222"/>
      <c r="K610" s="222"/>
      <c r="L610" s="222"/>
      <c r="M610" s="222"/>
      <c r="N610" s="222"/>
      <c r="O610" s="222"/>
      <c r="P610" s="222"/>
      <c r="Q610" s="222"/>
      <c r="R610" s="222"/>
      <c r="S610" s="222"/>
      <c r="T610" s="222"/>
      <c r="U610" s="222"/>
      <c r="V610" s="222"/>
      <c r="W610" s="222"/>
      <c r="X610" s="222"/>
      <c r="Y610" s="213"/>
      <c r="Z610" s="213"/>
      <c r="AA610" s="213"/>
      <c r="AB610" s="213"/>
      <c r="AC610" s="213"/>
      <c r="AD610" s="213"/>
      <c r="AE610" s="213"/>
      <c r="AF610" s="213"/>
      <c r="AG610" s="213" t="s">
        <v>152</v>
      </c>
      <c r="AH610" s="213">
        <v>0</v>
      </c>
      <c r="AI610" s="213"/>
      <c r="AJ610" s="213"/>
      <c r="AK610" s="213"/>
      <c r="AL610" s="213"/>
      <c r="AM610" s="213"/>
      <c r="AN610" s="213"/>
      <c r="AO610" s="213"/>
      <c r="AP610" s="213"/>
      <c r="AQ610" s="213"/>
      <c r="AR610" s="213"/>
      <c r="AS610" s="213"/>
      <c r="AT610" s="213"/>
      <c r="AU610" s="213"/>
      <c r="AV610" s="213"/>
      <c r="AW610" s="213"/>
      <c r="AX610" s="213"/>
      <c r="AY610" s="213"/>
      <c r="AZ610" s="213"/>
      <c r="BA610" s="213"/>
      <c r="BB610" s="213"/>
      <c r="BC610" s="213"/>
      <c r="BD610" s="213"/>
      <c r="BE610" s="213"/>
      <c r="BF610" s="213"/>
      <c r="BG610" s="213"/>
      <c r="BH610" s="213"/>
    </row>
    <row r="611" spans="1:60" x14ac:dyDescent="0.2">
      <c r="A611" s="226" t="s">
        <v>140</v>
      </c>
      <c r="B611" s="227" t="s">
        <v>112</v>
      </c>
      <c r="C611" s="251" t="s">
        <v>27</v>
      </c>
      <c r="D611" s="228"/>
      <c r="E611" s="229"/>
      <c r="F611" s="230"/>
      <c r="G611" s="230">
        <f>SUMIF(AG612:AG617,"&lt;&gt;NOR",G612:G617)</f>
        <v>0</v>
      </c>
      <c r="H611" s="230"/>
      <c r="I611" s="230">
        <f>SUM(I612:I617)</f>
        <v>0</v>
      </c>
      <c r="J611" s="230"/>
      <c r="K611" s="230">
        <f>SUM(K612:K617)</f>
        <v>0</v>
      </c>
      <c r="L611" s="230"/>
      <c r="M611" s="230">
        <f>SUM(M612:M617)</f>
        <v>0</v>
      </c>
      <c r="N611" s="230"/>
      <c r="O611" s="230">
        <f>SUM(O612:O617)</f>
        <v>0</v>
      </c>
      <c r="P611" s="230"/>
      <c r="Q611" s="230">
        <f>SUM(Q612:Q617)</f>
        <v>0</v>
      </c>
      <c r="R611" s="230"/>
      <c r="S611" s="230"/>
      <c r="T611" s="231"/>
      <c r="U611" s="225"/>
      <c r="V611" s="225">
        <f>SUM(V612:V617)</f>
        <v>0</v>
      </c>
      <c r="W611" s="225"/>
      <c r="X611" s="225"/>
      <c r="AG611" t="s">
        <v>141</v>
      </c>
    </row>
    <row r="612" spans="1:60" outlineLevel="1" x14ac:dyDescent="0.2">
      <c r="A612" s="232">
        <v>88</v>
      </c>
      <c r="B612" s="233" t="s">
        <v>518</v>
      </c>
      <c r="C612" s="252" t="s">
        <v>519</v>
      </c>
      <c r="D612" s="234" t="s">
        <v>520</v>
      </c>
      <c r="E612" s="235">
        <v>1</v>
      </c>
      <c r="F612" s="236"/>
      <c r="G612" s="237">
        <f>ROUND(E612*F612,2)</f>
        <v>0</v>
      </c>
      <c r="H612" s="236"/>
      <c r="I612" s="237">
        <f>ROUND(E612*H612,2)</f>
        <v>0</v>
      </c>
      <c r="J612" s="236"/>
      <c r="K612" s="237">
        <f>ROUND(E612*J612,2)</f>
        <v>0</v>
      </c>
      <c r="L612" s="237">
        <v>15</v>
      </c>
      <c r="M612" s="237">
        <f>G612*(1+L612/100)</f>
        <v>0</v>
      </c>
      <c r="N612" s="237">
        <v>0</v>
      </c>
      <c r="O612" s="237">
        <f>ROUND(E612*N612,2)</f>
        <v>0</v>
      </c>
      <c r="P612" s="237">
        <v>0</v>
      </c>
      <c r="Q612" s="237">
        <f>ROUND(E612*P612,2)</f>
        <v>0</v>
      </c>
      <c r="R612" s="237"/>
      <c r="S612" s="237" t="s">
        <v>146</v>
      </c>
      <c r="T612" s="238" t="s">
        <v>264</v>
      </c>
      <c r="U612" s="222">
        <v>0</v>
      </c>
      <c r="V612" s="222">
        <f>ROUND(E612*U612,2)</f>
        <v>0</v>
      </c>
      <c r="W612" s="222"/>
      <c r="X612" s="222" t="s">
        <v>521</v>
      </c>
      <c r="Y612" s="213"/>
      <c r="Z612" s="213"/>
      <c r="AA612" s="213"/>
      <c r="AB612" s="213"/>
      <c r="AC612" s="213"/>
      <c r="AD612" s="213"/>
      <c r="AE612" s="213"/>
      <c r="AF612" s="213"/>
      <c r="AG612" s="213" t="s">
        <v>522</v>
      </c>
      <c r="AH612" s="213"/>
      <c r="AI612" s="213"/>
      <c r="AJ612" s="213"/>
      <c r="AK612" s="213"/>
      <c r="AL612" s="213"/>
      <c r="AM612" s="213"/>
      <c r="AN612" s="213"/>
      <c r="AO612" s="213"/>
      <c r="AP612" s="213"/>
      <c r="AQ612" s="213"/>
      <c r="AR612" s="213"/>
      <c r="AS612" s="213"/>
      <c r="AT612" s="213"/>
      <c r="AU612" s="213"/>
      <c r="AV612" s="213"/>
      <c r="AW612" s="213"/>
      <c r="AX612" s="213"/>
      <c r="AY612" s="213"/>
      <c r="AZ612" s="213"/>
      <c r="BA612" s="213"/>
      <c r="BB612" s="213"/>
      <c r="BC612" s="213"/>
      <c r="BD612" s="213"/>
      <c r="BE612" s="213"/>
      <c r="BF612" s="213"/>
      <c r="BG612" s="213"/>
      <c r="BH612" s="213"/>
    </row>
    <row r="613" spans="1:60" outlineLevel="1" x14ac:dyDescent="0.2">
      <c r="A613" s="220"/>
      <c r="B613" s="221"/>
      <c r="C613" s="255" t="s">
        <v>523</v>
      </c>
      <c r="D613" s="241"/>
      <c r="E613" s="241"/>
      <c r="F613" s="241"/>
      <c r="G613" s="241"/>
      <c r="H613" s="222"/>
      <c r="I613" s="222"/>
      <c r="J613" s="222"/>
      <c r="K613" s="222"/>
      <c r="L613" s="222"/>
      <c r="M613" s="222"/>
      <c r="N613" s="222"/>
      <c r="O613" s="222"/>
      <c r="P613" s="222"/>
      <c r="Q613" s="222"/>
      <c r="R613" s="222"/>
      <c r="S613" s="222"/>
      <c r="T613" s="222"/>
      <c r="U613" s="222"/>
      <c r="V613" s="222"/>
      <c r="W613" s="222"/>
      <c r="X613" s="222"/>
      <c r="Y613" s="213"/>
      <c r="Z613" s="213"/>
      <c r="AA613" s="213"/>
      <c r="AB613" s="213"/>
      <c r="AC613" s="213"/>
      <c r="AD613" s="213"/>
      <c r="AE613" s="213"/>
      <c r="AF613" s="213"/>
      <c r="AG613" s="213" t="s">
        <v>178</v>
      </c>
      <c r="AH613" s="213"/>
      <c r="AI613" s="213"/>
      <c r="AJ613" s="213"/>
      <c r="AK613" s="213"/>
      <c r="AL613" s="213"/>
      <c r="AM613" s="213"/>
      <c r="AN613" s="213"/>
      <c r="AO613" s="213"/>
      <c r="AP613" s="213"/>
      <c r="AQ613" s="213"/>
      <c r="AR613" s="213"/>
      <c r="AS613" s="213"/>
      <c r="AT613" s="213"/>
      <c r="AU613" s="213"/>
      <c r="AV613" s="213"/>
      <c r="AW613" s="213"/>
      <c r="AX613" s="213"/>
      <c r="AY613" s="213"/>
      <c r="AZ613" s="213"/>
      <c r="BA613" s="213"/>
      <c r="BB613" s="213"/>
      <c r="BC613" s="213"/>
      <c r="BD613" s="213"/>
      <c r="BE613" s="213"/>
      <c r="BF613" s="213"/>
      <c r="BG613" s="213"/>
      <c r="BH613" s="213"/>
    </row>
    <row r="614" spans="1:60" outlineLevel="1" x14ac:dyDescent="0.2">
      <c r="A614" s="232">
        <v>89</v>
      </c>
      <c r="B614" s="233" t="s">
        <v>524</v>
      </c>
      <c r="C614" s="252" t="s">
        <v>525</v>
      </c>
      <c r="D614" s="234" t="s">
        <v>520</v>
      </c>
      <c r="E614" s="235">
        <v>1</v>
      </c>
      <c r="F614" s="236"/>
      <c r="G614" s="237">
        <f>ROUND(E614*F614,2)</f>
        <v>0</v>
      </c>
      <c r="H614" s="236"/>
      <c r="I614" s="237">
        <f>ROUND(E614*H614,2)</f>
        <v>0</v>
      </c>
      <c r="J614" s="236"/>
      <c r="K614" s="237">
        <f>ROUND(E614*J614,2)</f>
        <v>0</v>
      </c>
      <c r="L614" s="237">
        <v>15</v>
      </c>
      <c r="M614" s="237">
        <f>G614*(1+L614/100)</f>
        <v>0</v>
      </c>
      <c r="N614" s="237">
        <v>0</v>
      </c>
      <c r="O614" s="237">
        <f>ROUND(E614*N614,2)</f>
        <v>0</v>
      </c>
      <c r="P614" s="237">
        <v>0</v>
      </c>
      <c r="Q614" s="237">
        <f>ROUND(E614*P614,2)</f>
        <v>0</v>
      </c>
      <c r="R614" s="237"/>
      <c r="S614" s="237" t="s">
        <v>146</v>
      </c>
      <c r="T614" s="238" t="s">
        <v>264</v>
      </c>
      <c r="U614" s="222">
        <v>0</v>
      </c>
      <c r="V614" s="222">
        <f>ROUND(E614*U614,2)</f>
        <v>0</v>
      </c>
      <c r="W614" s="222"/>
      <c r="X614" s="222" t="s">
        <v>521</v>
      </c>
      <c r="Y614" s="213"/>
      <c r="Z614" s="213"/>
      <c r="AA614" s="213"/>
      <c r="AB614" s="213"/>
      <c r="AC614" s="213"/>
      <c r="AD614" s="213"/>
      <c r="AE614" s="213"/>
      <c r="AF614" s="213"/>
      <c r="AG614" s="213" t="s">
        <v>522</v>
      </c>
      <c r="AH614" s="213"/>
      <c r="AI614" s="213"/>
      <c r="AJ614" s="213"/>
      <c r="AK614" s="213"/>
      <c r="AL614" s="213"/>
      <c r="AM614" s="213"/>
      <c r="AN614" s="213"/>
      <c r="AO614" s="213"/>
      <c r="AP614" s="213"/>
      <c r="AQ614" s="213"/>
      <c r="AR614" s="213"/>
      <c r="AS614" s="213"/>
      <c r="AT614" s="213"/>
      <c r="AU614" s="213"/>
      <c r="AV614" s="213"/>
      <c r="AW614" s="213"/>
      <c r="AX614" s="213"/>
      <c r="AY614" s="213"/>
      <c r="AZ614" s="213"/>
      <c r="BA614" s="213"/>
      <c r="BB614" s="213"/>
      <c r="BC614" s="213"/>
      <c r="BD614" s="213"/>
      <c r="BE614" s="213"/>
      <c r="BF614" s="213"/>
      <c r="BG614" s="213"/>
      <c r="BH614" s="213"/>
    </row>
    <row r="615" spans="1:60" ht="22.5" outlineLevel="1" x14ac:dyDescent="0.2">
      <c r="A615" s="220"/>
      <c r="B615" s="221"/>
      <c r="C615" s="255" t="s">
        <v>526</v>
      </c>
      <c r="D615" s="241"/>
      <c r="E615" s="241"/>
      <c r="F615" s="241"/>
      <c r="G615" s="241"/>
      <c r="H615" s="222"/>
      <c r="I615" s="222"/>
      <c r="J615" s="222"/>
      <c r="K615" s="222"/>
      <c r="L615" s="222"/>
      <c r="M615" s="222"/>
      <c r="N615" s="222"/>
      <c r="O615" s="222"/>
      <c r="P615" s="222"/>
      <c r="Q615" s="222"/>
      <c r="R615" s="222"/>
      <c r="S615" s="222"/>
      <c r="T615" s="222"/>
      <c r="U615" s="222"/>
      <c r="V615" s="222"/>
      <c r="W615" s="222"/>
      <c r="X615" s="222"/>
      <c r="Y615" s="213"/>
      <c r="Z615" s="213"/>
      <c r="AA615" s="213"/>
      <c r="AB615" s="213"/>
      <c r="AC615" s="213"/>
      <c r="AD615" s="213"/>
      <c r="AE615" s="213"/>
      <c r="AF615" s="213"/>
      <c r="AG615" s="213" t="s">
        <v>178</v>
      </c>
      <c r="AH615" s="213"/>
      <c r="AI615" s="213"/>
      <c r="AJ615" s="213"/>
      <c r="AK615" s="213"/>
      <c r="AL615" s="213"/>
      <c r="AM615" s="213"/>
      <c r="AN615" s="213"/>
      <c r="AO615" s="213"/>
      <c r="AP615" s="213"/>
      <c r="AQ615" s="213"/>
      <c r="AR615" s="213"/>
      <c r="AS615" s="213"/>
      <c r="AT615" s="213"/>
      <c r="AU615" s="213"/>
      <c r="AV615" s="213"/>
      <c r="AW615" s="213"/>
      <c r="AX615" s="213"/>
      <c r="AY615" s="213"/>
      <c r="AZ615" s="213"/>
      <c r="BA615" s="239" t="str">
        <f>C615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615" s="213"/>
      <c r="BC615" s="213"/>
      <c r="BD615" s="213"/>
      <c r="BE615" s="213"/>
      <c r="BF615" s="213"/>
      <c r="BG615" s="213"/>
      <c r="BH615" s="213"/>
    </row>
    <row r="616" spans="1:60" outlineLevel="1" x14ac:dyDescent="0.2">
      <c r="A616" s="232">
        <v>90</v>
      </c>
      <c r="B616" s="233" t="s">
        <v>527</v>
      </c>
      <c r="C616" s="252" t="s">
        <v>528</v>
      </c>
      <c r="D616" s="234" t="s">
        <v>520</v>
      </c>
      <c r="E616" s="235">
        <v>1</v>
      </c>
      <c r="F616" s="236"/>
      <c r="G616" s="237">
        <f>ROUND(E616*F616,2)</f>
        <v>0</v>
      </c>
      <c r="H616" s="236"/>
      <c r="I616" s="237">
        <f>ROUND(E616*H616,2)</f>
        <v>0</v>
      </c>
      <c r="J616" s="236"/>
      <c r="K616" s="237">
        <f>ROUND(E616*J616,2)</f>
        <v>0</v>
      </c>
      <c r="L616" s="237">
        <v>15</v>
      </c>
      <c r="M616" s="237">
        <f>G616*(1+L616/100)</f>
        <v>0</v>
      </c>
      <c r="N616" s="237">
        <v>0</v>
      </c>
      <c r="O616" s="237">
        <f>ROUND(E616*N616,2)</f>
        <v>0</v>
      </c>
      <c r="P616" s="237">
        <v>0</v>
      </c>
      <c r="Q616" s="237">
        <f>ROUND(E616*P616,2)</f>
        <v>0</v>
      </c>
      <c r="R616" s="237"/>
      <c r="S616" s="237" t="s">
        <v>146</v>
      </c>
      <c r="T616" s="238" t="s">
        <v>264</v>
      </c>
      <c r="U616" s="222">
        <v>0</v>
      </c>
      <c r="V616" s="222">
        <f>ROUND(E616*U616,2)</f>
        <v>0</v>
      </c>
      <c r="W616" s="222"/>
      <c r="X616" s="222" t="s">
        <v>521</v>
      </c>
      <c r="Y616" s="213"/>
      <c r="Z616" s="213"/>
      <c r="AA616" s="213"/>
      <c r="AB616" s="213"/>
      <c r="AC616" s="213"/>
      <c r="AD616" s="213"/>
      <c r="AE616" s="213"/>
      <c r="AF616" s="213"/>
      <c r="AG616" s="213" t="s">
        <v>522</v>
      </c>
      <c r="AH616" s="213"/>
      <c r="AI616" s="213"/>
      <c r="AJ616" s="213"/>
      <c r="AK616" s="213"/>
      <c r="AL616" s="213"/>
      <c r="AM616" s="213"/>
      <c r="AN616" s="213"/>
      <c r="AO616" s="213"/>
      <c r="AP616" s="213"/>
      <c r="AQ616" s="213"/>
      <c r="AR616" s="213"/>
      <c r="AS616" s="213"/>
      <c r="AT616" s="213"/>
      <c r="AU616" s="213"/>
      <c r="AV616" s="213"/>
      <c r="AW616" s="213"/>
      <c r="AX616" s="213"/>
      <c r="AY616" s="213"/>
      <c r="AZ616" s="213"/>
      <c r="BA616" s="213"/>
      <c r="BB616" s="213"/>
      <c r="BC616" s="213"/>
      <c r="BD616" s="213"/>
      <c r="BE616" s="213"/>
      <c r="BF616" s="213"/>
      <c r="BG616" s="213"/>
      <c r="BH616" s="213"/>
    </row>
    <row r="617" spans="1:60" outlineLevel="1" x14ac:dyDescent="0.2">
      <c r="A617" s="220"/>
      <c r="B617" s="221"/>
      <c r="C617" s="255" t="s">
        <v>529</v>
      </c>
      <c r="D617" s="241"/>
      <c r="E617" s="241"/>
      <c r="F617" s="241"/>
      <c r="G617" s="241"/>
      <c r="H617" s="222"/>
      <c r="I617" s="222"/>
      <c r="J617" s="222"/>
      <c r="K617" s="222"/>
      <c r="L617" s="222"/>
      <c r="M617" s="222"/>
      <c r="N617" s="222"/>
      <c r="O617" s="222"/>
      <c r="P617" s="222"/>
      <c r="Q617" s="222"/>
      <c r="R617" s="222"/>
      <c r="S617" s="222"/>
      <c r="T617" s="222"/>
      <c r="U617" s="222"/>
      <c r="V617" s="222"/>
      <c r="W617" s="222"/>
      <c r="X617" s="222"/>
      <c r="Y617" s="213"/>
      <c r="Z617" s="213"/>
      <c r="AA617" s="213"/>
      <c r="AB617" s="213"/>
      <c r="AC617" s="213"/>
      <c r="AD617" s="213"/>
      <c r="AE617" s="213"/>
      <c r="AF617" s="213"/>
      <c r="AG617" s="213" t="s">
        <v>178</v>
      </c>
      <c r="AH617" s="213"/>
      <c r="AI617" s="213"/>
      <c r="AJ617" s="213"/>
      <c r="AK617" s="213"/>
      <c r="AL617" s="213"/>
      <c r="AM617" s="213"/>
      <c r="AN617" s="213"/>
      <c r="AO617" s="213"/>
      <c r="AP617" s="213"/>
      <c r="AQ617" s="213"/>
      <c r="AR617" s="213"/>
      <c r="AS617" s="213"/>
      <c r="AT617" s="213"/>
      <c r="AU617" s="213"/>
      <c r="AV617" s="213"/>
      <c r="AW617" s="213"/>
      <c r="AX617" s="213"/>
      <c r="AY617" s="213"/>
      <c r="AZ617" s="213"/>
      <c r="BA617" s="213"/>
      <c r="BB617" s="213"/>
      <c r="BC617" s="213"/>
      <c r="BD617" s="213"/>
      <c r="BE617" s="213"/>
      <c r="BF617" s="213"/>
      <c r="BG617" s="213"/>
      <c r="BH617" s="213"/>
    </row>
    <row r="618" spans="1:60" x14ac:dyDescent="0.2">
      <c r="A618" s="3"/>
      <c r="B618" s="4"/>
      <c r="C618" s="258"/>
      <c r="D618" s="6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AE618">
        <v>15</v>
      </c>
      <c r="AF618">
        <v>21</v>
      </c>
      <c r="AG618" t="s">
        <v>127</v>
      </c>
    </row>
    <row r="619" spans="1:60" x14ac:dyDescent="0.2">
      <c r="A619" s="216"/>
      <c r="B619" s="217" t="s">
        <v>29</v>
      </c>
      <c r="C619" s="259"/>
      <c r="D619" s="218"/>
      <c r="E619" s="219"/>
      <c r="F619" s="219"/>
      <c r="G619" s="250">
        <f>G8+G19+G79+G96+G133+G138+G148+G166+G190+G236+G251+G278+G352+G403+G438+G445+G594+G611</f>
        <v>0</v>
      </c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AE619">
        <f>SUMIF(L7:L617,AE618,G7:G617)</f>
        <v>0</v>
      </c>
      <c r="AF619">
        <f>SUMIF(L7:L617,AF618,G7:G617)</f>
        <v>0</v>
      </c>
      <c r="AG619" t="s">
        <v>530</v>
      </c>
    </row>
    <row r="620" spans="1:60" x14ac:dyDescent="0.2">
      <c r="C620" s="260"/>
      <c r="D620" s="10"/>
      <c r="AG620" t="s">
        <v>531</v>
      </c>
    </row>
    <row r="621" spans="1:60" x14ac:dyDescent="0.2">
      <c r="D621" s="10"/>
    </row>
    <row r="622" spans="1:60" x14ac:dyDescent="0.2">
      <c r="D622" s="10"/>
    </row>
    <row r="623" spans="1:60" x14ac:dyDescent="0.2">
      <c r="D623" s="10"/>
    </row>
    <row r="624" spans="1:60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mkdYEn3YMMNAMMyCGIOq3gMVXtswbUWLjXo3zHytVPjyKd6OCv63CneoQwuv2ADaFIdrKZiFXHf8MobmgBRDA==" saltValue="ZrQ+UlT6kkPWj4kQrsdsxA==" spinCount="100000" sheet="1"/>
  <mergeCells count="51">
    <mergeCell ref="C613:G613"/>
    <mergeCell ref="C615:G615"/>
    <mergeCell ref="C617:G617"/>
    <mergeCell ref="C402:G402"/>
    <mergeCell ref="C405:G405"/>
    <mergeCell ref="C412:G412"/>
    <mergeCell ref="C440:G440"/>
    <mergeCell ref="C441:G441"/>
    <mergeCell ref="C602:G602"/>
    <mergeCell ref="C275:G275"/>
    <mergeCell ref="C313:G313"/>
    <mergeCell ref="C337:G337"/>
    <mergeCell ref="C354:G354"/>
    <mergeCell ref="C364:G364"/>
    <mergeCell ref="C365:G365"/>
    <mergeCell ref="C220:G220"/>
    <mergeCell ref="C244:G244"/>
    <mergeCell ref="C256:G256"/>
    <mergeCell ref="C258:G258"/>
    <mergeCell ref="C262:G262"/>
    <mergeCell ref="C266:G266"/>
    <mergeCell ref="C174:G174"/>
    <mergeCell ref="C175:G175"/>
    <mergeCell ref="C181:G181"/>
    <mergeCell ref="C185:G185"/>
    <mergeCell ref="C189:G189"/>
    <mergeCell ref="C195:G195"/>
    <mergeCell ref="C155:G155"/>
    <mergeCell ref="C159:G159"/>
    <mergeCell ref="C160:G160"/>
    <mergeCell ref="C161:G161"/>
    <mergeCell ref="C165:G165"/>
    <mergeCell ref="C173:G173"/>
    <mergeCell ref="C124:G124"/>
    <mergeCell ref="C135:G135"/>
    <mergeCell ref="C140:G140"/>
    <mergeCell ref="C147:G147"/>
    <mergeCell ref="C150:G150"/>
    <mergeCell ref="C154:G154"/>
    <mergeCell ref="C32:G32"/>
    <mergeCell ref="C74:G74"/>
    <mergeCell ref="C98:G98"/>
    <mergeCell ref="C102:G102"/>
    <mergeCell ref="C106:G106"/>
    <mergeCell ref="C114:G114"/>
    <mergeCell ref="A1:G1"/>
    <mergeCell ref="C2:G2"/>
    <mergeCell ref="C3:G3"/>
    <mergeCell ref="C4:G4"/>
    <mergeCell ref="C10:G10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6251D-ADC5-4FA9-9654-8218247C6A2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114</v>
      </c>
      <c r="B1" s="198"/>
      <c r="C1" s="198"/>
      <c r="D1" s="198"/>
      <c r="E1" s="198"/>
      <c r="F1" s="198"/>
      <c r="G1" s="198"/>
      <c r="AG1" t="s">
        <v>115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116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116</v>
      </c>
      <c r="AG3" t="s">
        <v>117</v>
      </c>
    </row>
    <row r="4" spans="1:60" ht="24.95" customHeight="1" x14ac:dyDescent="0.2">
      <c r="A4" s="203" t="s">
        <v>9</v>
      </c>
      <c r="B4" s="204" t="s">
        <v>47</v>
      </c>
      <c r="C4" s="205" t="s">
        <v>50</v>
      </c>
      <c r="D4" s="206"/>
      <c r="E4" s="206"/>
      <c r="F4" s="206"/>
      <c r="G4" s="207"/>
      <c r="AG4" t="s">
        <v>118</v>
      </c>
    </row>
    <row r="5" spans="1:60" x14ac:dyDescent="0.2">
      <c r="D5" s="10"/>
    </row>
    <row r="6" spans="1:60" ht="38.25" x14ac:dyDescent="0.2">
      <c r="A6" s="209" t="s">
        <v>119</v>
      </c>
      <c r="B6" s="211" t="s">
        <v>120</v>
      </c>
      <c r="C6" s="211" t="s">
        <v>121</v>
      </c>
      <c r="D6" s="210" t="s">
        <v>122</v>
      </c>
      <c r="E6" s="209" t="s">
        <v>123</v>
      </c>
      <c r="F6" s="208" t="s">
        <v>124</v>
      </c>
      <c r="G6" s="209" t="s">
        <v>29</v>
      </c>
      <c r="H6" s="212" t="s">
        <v>30</v>
      </c>
      <c r="I6" s="212" t="s">
        <v>125</v>
      </c>
      <c r="J6" s="212" t="s">
        <v>31</v>
      </c>
      <c r="K6" s="212" t="s">
        <v>126</v>
      </c>
      <c r="L6" s="212" t="s">
        <v>127</v>
      </c>
      <c r="M6" s="212" t="s">
        <v>128</v>
      </c>
      <c r="N6" s="212" t="s">
        <v>129</v>
      </c>
      <c r="O6" s="212" t="s">
        <v>130</v>
      </c>
      <c r="P6" s="212" t="s">
        <v>131</v>
      </c>
      <c r="Q6" s="212" t="s">
        <v>132</v>
      </c>
      <c r="R6" s="212" t="s">
        <v>133</v>
      </c>
      <c r="S6" s="212" t="s">
        <v>134</v>
      </c>
      <c r="T6" s="212" t="s">
        <v>135</v>
      </c>
      <c r="U6" s="212" t="s">
        <v>136</v>
      </c>
      <c r="V6" s="212" t="s">
        <v>137</v>
      </c>
      <c r="W6" s="212" t="s">
        <v>138</v>
      </c>
      <c r="X6" s="212" t="s">
        <v>139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140</v>
      </c>
      <c r="B8" s="227" t="s">
        <v>99</v>
      </c>
      <c r="C8" s="251" t="s">
        <v>100</v>
      </c>
      <c r="D8" s="228"/>
      <c r="E8" s="229"/>
      <c r="F8" s="230"/>
      <c r="G8" s="230">
        <f>SUMIF(AG9:AG39,"&lt;&gt;NOR",G9:G39)</f>
        <v>0</v>
      </c>
      <c r="H8" s="230"/>
      <c r="I8" s="230">
        <f>SUM(I9:I39)</f>
        <v>0</v>
      </c>
      <c r="J8" s="230"/>
      <c r="K8" s="230">
        <f>SUM(K9:K39)</f>
        <v>0</v>
      </c>
      <c r="L8" s="230"/>
      <c r="M8" s="230">
        <f>SUM(M9:M39)</f>
        <v>0</v>
      </c>
      <c r="N8" s="230"/>
      <c r="O8" s="230">
        <f>SUM(O9:O39)</f>
        <v>0</v>
      </c>
      <c r="P8" s="230"/>
      <c r="Q8" s="230">
        <f>SUM(Q9:Q39)</f>
        <v>0</v>
      </c>
      <c r="R8" s="230"/>
      <c r="S8" s="230"/>
      <c r="T8" s="231"/>
      <c r="U8" s="225"/>
      <c r="V8" s="225">
        <f>SUM(V9:V39)</f>
        <v>0</v>
      </c>
      <c r="W8" s="225"/>
      <c r="X8" s="225"/>
      <c r="AG8" t="s">
        <v>141</v>
      </c>
    </row>
    <row r="9" spans="1:60" outlineLevel="1" x14ac:dyDescent="0.2">
      <c r="A9" s="243">
        <v>1</v>
      </c>
      <c r="B9" s="244" t="s">
        <v>43</v>
      </c>
      <c r="C9" s="257" t="s">
        <v>532</v>
      </c>
      <c r="D9" s="245" t="s">
        <v>235</v>
      </c>
      <c r="E9" s="246">
        <v>4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15</v>
      </c>
      <c r="M9" s="248">
        <f>G9*(1+L9/100)</f>
        <v>0</v>
      </c>
      <c r="N9" s="248">
        <v>0</v>
      </c>
      <c r="O9" s="248">
        <f>ROUND(E9*N9,2)</f>
        <v>0</v>
      </c>
      <c r="P9" s="248">
        <v>0</v>
      </c>
      <c r="Q9" s="248">
        <f>ROUND(E9*P9,2)</f>
        <v>0</v>
      </c>
      <c r="R9" s="248"/>
      <c r="S9" s="248" t="s">
        <v>263</v>
      </c>
      <c r="T9" s="249" t="s">
        <v>264</v>
      </c>
      <c r="U9" s="222">
        <v>0</v>
      </c>
      <c r="V9" s="222">
        <f>ROUND(E9*U9,2)</f>
        <v>0</v>
      </c>
      <c r="W9" s="222"/>
      <c r="X9" s="222" t="s">
        <v>349</v>
      </c>
      <c r="Y9" s="213"/>
      <c r="Z9" s="213"/>
      <c r="AA9" s="213"/>
      <c r="AB9" s="213"/>
      <c r="AC9" s="213"/>
      <c r="AD9" s="213"/>
      <c r="AE9" s="213"/>
      <c r="AF9" s="213"/>
      <c r="AG9" s="213" t="s">
        <v>350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3">
        <v>2</v>
      </c>
      <c r="B10" s="244" t="s">
        <v>47</v>
      </c>
      <c r="C10" s="257" t="s">
        <v>533</v>
      </c>
      <c r="D10" s="245" t="s">
        <v>235</v>
      </c>
      <c r="E10" s="246">
        <v>2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15</v>
      </c>
      <c r="M10" s="248">
        <f>G10*(1+L10/100)</f>
        <v>0</v>
      </c>
      <c r="N10" s="248">
        <v>0</v>
      </c>
      <c r="O10" s="248">
        <f>ROUND(E10*N10,2)</f>
        <v>0</v>
      </c>
      <c r="P10" s="248">
        <v>0</v>
      </c>
      <c r="Q10" s="248">
        <f>ROUND(E10*P10,2)</f>
        <v>0</v>
      </c>
      <c r="R10" s="248"/>
      <c r="S10" s="248" t="s">
        <v>263</v>
      </c>
      <c r="T10" s="249" t="s">
        <v>264</v>
      </c>
      <c r="U10" s="222">
        <v>0</v>
      </c>
      <c r="V10" s="222">
        <f>ROUND(E10*U10,2)</f>
        <v>0</v>
      </c>
      <c r="W10" s="222"/>
      <c r="X10" s="222" t="s">
        <v>349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350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3">
        <v>3</v>
      </c>
      <c r="B11" s="244" t="s">
        <v>51</v>
      </c>
      <c r="C11" s="257" t="s">
        <v>534</v>
      </c>
      <c r="D11" s="245" t="s">
        <v>235</v>
      </c>
      <c r="E11" s="246">
        <v>6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15</v>
      </c>
      <c r="M11" s="248">
        <f>G11*(1+L11/100)</f>
        <v>0</v>
      </c>
      <c r="N11" s="248">
        <v>0</v>
      </c>
      <c r="O11" s="248">
        <f>ROUND(E11*N11,2)</f>
        <v>0</v>
      </c>
      <c r="P11" s="248">
        <v>0</v>
      </c>
      <c r="Q11" s="248">
        <f>ROUND(E11*P11,2)</f>
        <v>0</v>
      </c>
      <c r="R11" s="248"/>
      <c r="S11" s="248" t="s">
        <v>263</v>
      </c>
      <c r="T11" s="249" t="s">
        <v>264</v>
      </c>
      <c r="U11" s="222">
        <v>0</v>
      </c>
      <c r="V11" s="222">
        <f>ROUND(E11*U11,2)</f>
        <v>0</v>
      </c>
      <c r="W11" s="222"/>
      <c r="X11" s="222" t="s">
        <v>349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350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3">
        <v>4</v>
      </c>
      <c r="B12" s="244" t="s">
        <v>535</v>
      </c>
      <c r="C12" s="257" t="s">
        <v>536</v>
      </c>
      <c r="D12" s="245" t="s">
        <v>235</v>
      </c>
      <c r="E12" s="246">
        <v>2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15</v>
      </c>
      <c r="M12" s="248">
        <f>G12*(1+L12/100)</f>
        <v>0</v>
      </c>
      <c r="N12" s="248">
        <v>0</v>
      </c>
      <c r="O12" s="248">
        <f>ROUND(E12*N12,2)</f>
        <v>0</v>
      </c>
      <c r="P12" s="248">
        <v>0</v>
      </c>
      <c r="Q12" s="248">
        <f>ROUND(E12*P12,2)</f>
        <v>0</v>
      </c>
      <c r="R12" s="248"/>
      <c r="S12" s="248" t="s">
        <v>263</v>
      </c>
      <c r="T12" s="249" t="s">
        <v>264</v>
      </c>
      <c r="U12" s="222">
        <v>0</v>
      </c>
      <c r="V12" s="222">
        <f>ROUND(E12*U12,2)</f>
        <v>0</v>
      </c>
      <c r="W12" s="222"/>
      <c r="X12" s="222" t="s">
        <v>349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350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3">
        <v>5</v>
      </c>
      <c r="B13" s="244" t="s">
        <v>537</v>
      </c>
      <c r="C13" s="257" t="s">
        <v>538</v>
      </c>
      <c r="D13" s="245" t="s">
        <v>235</v>
      </c>
      <c r="E13" s="246">
        <v>10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15</v>
      </c>
      <c r="M13" s="248">
        <f>G13*(1+L13/100)</f>
        <v>0</v>
      </c>
      <c r="N13" s="248">
        <v>0</v>
      </c>
      <c r="O13" s="248">
        <f>ROUND(E13*N13,2)</f>
        <v>0</v>
      </c>
      <c r="P13" s="248">
        <v>0</v>
      </c>
      <c r="Q13" s="248">
        <f>ROUND(E13*P13,2)</f>
        <v>0</v>
      </c>
      <c r="R13" s="248"/>
      <c r="S13" s="248" t="s">
        <v>263</v>
      </c>
      <c r="T13" s="249" t="s">
        <v>264</v>
      </c>
      <c r="U13" s="222">
        <v>0</v>
      </c>
      <c r="V13" s="222">
        <f>ROUND(E13*U13,2)</f>
        <v>0</v>
      </c>
      <c r="W13" s="222"/>
      <c r="X13" s="222" t="s">
        <v>349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350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3">
        <v>6</v>
      </c>
      <c r="B14" s="244" t="s">
        <v>539</v>
      </c>
      <c r="C14" s="257" t="s">
        <v>540</v>
      </c>
      <c r="D14" s="245" t="s">
        <v>235</v>
      </c>
      <c r="E14" s="246">
        <v>12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15</v>
      </c>
      <c r="M14" s="248">
        <f>G14*(1+L14/100)</f>
        <v>0</v>
      </c>
      <c r="N14" s="248">
        <v>0</v>
      </c>
      <c r="O14" s="248">
        <f>ROUND(E14*N14,2)</f>
        <v>0</v>
      </c>
      <c r="P14" s="248">
        <v>0</v>
      </c>
      <c r="Q14" s="248">
        <f>ROUND(E14*P14,2)</f>
        <v>0</v>
      </c>
      <c r="R14" s="248"/>
      <c r="S14" s="248" t="s">
        <v>263</v>
      </c>
      <c r="T14" s="249" t="s">
        <v>264</v>
      </c>
      <c r="U14" s="222">
        <v>0</v>
      </c>
      <c r="V14" s="222">
        <f>ROUND(E14*U14,2)</f>
        <v>0</v>
      </c>
      <c r="W14" s="222"/>
      <c r="X14" s="222" t="s">
        <v>349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350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3">
        <v>7</v>
      </c>
      <c r="B15" s="244" t="s">
        <v>541</v>
      </c>
      <c r="C15" s="257" t="s">
        <v>542</v>
      </c>
      <c r="D15" s="245" t="s">
        <v>235</v>
      </c>
      <c r="E15" s="246">
        <v>3</v>
      </c>
      <c r="F15" s="247"/>
      <c r="G15" s="248">
        <f>ROUND(E15*F15,2)</f>
        <v>0</v>
      </c>
      <c r="H15" s="247"/>
      <c r="I15" s="248">
        <f>ROUND(E15*H15,2)</f>
        <v>0</v>
      </c>
      <c r="J15" s="247"/>
      <c r="K15" s="248">
        <f>ROUND(E15*J15,2)</f>
        <v>0</v>
      </c>
      <c r="L15" s="248">
        <v>15</v>
      </c>
      <c r="M15" s="248">
        <f>G15*(1+L15/100)</f>
        <v>0</v>
      </c>
      <c r="N15" s="248">
        <v>0</v>
      </c>
      <c r="O15" s="248">
        <f>ROUND(E15*N15,2)</f>
        <v>0</v>
      </c>
      <c r="P15" s="248">
        <v>0</v>
      </c>
      <c r="Q15" s="248">
        <f>ROUND(E15*P15,2)</f>
        <v>0</v>
      </c>
      <c r="R15" s="248"/>
      <c r="S15" s="248" t="s">
        <v>263</v>
      </c>
      <c r="T15" s="249" t="s">
        <v>264</v>
      </c>
      <c r="U15" s="222">
        <v>0</v>
      </c>
      <c r="V15" s="222">
        <f>ROUND(E15*U15,2)</f>
        <v>0</v>
      </c>
      <c r="W15" s="222"/>
      <c r="X15" s="222" t="s">
        <v>349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350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3">
        <v>8</v>
      </c>
      <c r="B16" s="244" t="s">
        <v>543</v>
      </c>
      <c r="C16" s="257" t="s">
        <v>544</v>
      </c>
      <c r="D16" s="245" t="s">
        <v>235</v>
      </c>
      <c r="E16" s="246">
        <v>2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15</v>
      </c>
      <c r="M16" s="248">
        <f>G16*(1+L16/100)</f>
        <v>0</v>
      </c>
      <c r="N16" s="248">
        <v>0</v>
      </c>
      <c r="O16" s="248">
        <f>ROUND(E16*N16,2)</f>
        <v>0</v>
      </c>
      <c r="P16" s="248">
        <v>0</v>
      </c>
      <c r="Q16" s="248">
        <f>ROUND(E16*P16,2)</f>
        <v>0</v>
      </c>
      <c r="R16" s="248"/>
      <c r="S16" s="248" t="s">
        <v>263</v>
      </c>
      <c r="T16" s="249" t="s">
        <v>264</v>
      </c>
      <c r="U16" s="222">
        <v>0</v>
      </c>
      <c r="V16" s="222">
        <f>ROUND(E16*U16,2)</f>
        <v>0</v>
      </c>
      <c r="W16" s="222"/>
      <c r="X16" s="222" t="s">
        <v>349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350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3">
        <v>9</v>
      </c>
      <c r="B17" s="244" t="s">
        <v>545</v>
      </c>
      <c r="C17" s="257" t="s">
        <v>546</v>
      </c>
      <c r="D17" s="245" t="s">
        <v>235</v>
      </c>
      <c r="E17" s="246">
        <v>1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15</v>
      </c>
      <c r="M17" s="248">
        <f>G17*(1+L17/100)</f>
        <v>0</v>
      </c>
      <c r="N17" s="248">
        <v>0</v>
      </c>
      <c r="O17" s="248">
        <f>ROUND(E17*N17,2)</f>
        <v>0</v>
      </c>
      <c r="P17" s="248">
        <v>0</v>
      </c>
      <c r="Q17" s="248">
        <f>ROUND(E17*P17,2)</f>
        <v>0</v>
      </c>
      <c r="R17" s="248"/>
      <c r="S17" s="248" t="s">
        <v>263</v>
      </c>
      <c r="T17" s="249" t="s">
        <v>264</v>
      </c>
      <c r="U17" s="222">
        <v>0</v>
      </c>
      <c r="V17" s="222">
        <f>ROUND(E17*U17,2)</f>
        <v>0</v>
      </c>
      <c r="W17" s="222"/>
      <c r="X17" s="222" t="s">
        <v>349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350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3">
        <v>10</v>
      </c>
      <c r="B18" s="244" t="s">
        <v>547</v>
      </c>
      <c r="C18" s="257" t="s">
        <v>548</v>
      </c>
      <c r="D18" s="245" t="s">
        <v>235</v>
      </c>
      <c r="E18" s="246">
        <v>17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15</v>
      </c>
      <c r="M18" s="248">
        <f>G18*(1+L18/100)</f>
        <v>0</v>
      </c>
      <c r="N18" s="248">
        <v>0</v>
      </c>
      <c r="O18" s="248">
        <f>ROUND(E18*N18,2)</f>
        <v>0</v>
      </c>
      <c r="P18" s="248">
        <v>0</v>
      </c>
      <c r="Q18" s="248">
        <f>ROUND(E18*P18,2)</f>
        <v>0</v>
      </c>
      <c r="R18" s="248"/>
      <c r="S18" s="248" t="s">
        <v>263</v>
      </c>
      <c r="T18" s="249" t="s">
        <v>264</v>
      </c>
      <c r="U18" s="222">
        <v>0</v>
      </c>
      <c r="V18" s="222">
        <f>ROUND(E18*U18,2)</f>
        <v>0</v>
      </c>
      <c r="W18" s="222"/>
      <c r="X18" s="222" t="s">
        <v>349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350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3">
        <v>11</v>
      </c>
      <c r="B19" s="244" t="s">
        <v>549</v>
      </c>
      <c r="C19" s="257" t="s">
        <v>550</v>
      </c>
      <c r="D19" s="245" t="s">
        <v>235</v>
      </c>
      <c r="E19" s="246">
        <v>1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15</v>
      </c>
      <c r="M19" s="248">
        <f>G19*(1+L19/100)</f>
        <v>0</v>
      </c>
      <c r="N19" s="248">
        <v>0</v>
      </c>
      <c r="O19" s="248">
        <f>ROUND(E19*N19,2)</f>
        <v>0</v>
      </c>
      <c r="P19" s="248">
        <v>0</v>
      </c>
      <c r="Q19" s="248">
        <f>ROUND(E19*P19,2)</f>
        <v>0</v>
      </c>
      <c r="R19" s="248"/>
      <c r="S19" s="248" t="s">
        <v>263</v>
      </c>
      <c r="T19" s="249" t="s">
        <v>264</v>
      </c>
      <c r="U19" s="222">
        <v>0</v>
      </c>
      <c r="V19" s="222">
        <f>ROUND(E19*U19,2)</f>
        <v>0</v>
      </c>
      <c r="W19" s="222"/>
      <c r="X19" s="222" t="s">
        <v>349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350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3">
        <v>12</v>
      </c>
      <c r="B20" s="244" t="s">
        <v>551</v>
      </c>
      <c r="C20" s="257" t="s">
        <v>552</v>
      </c>
      <c r="D20" s="245" t="s">
        <v>235</v>
      </c>
      <c r="E20" s="246">
        <v>2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15</v>
      </c>
      <c r="M20" s="248">
        <f>G20*(1+L20/100)</f>
        <v>0</v>
      </c>
      <c r="N20" s="248">
        <v>0</v>
      </c>
      <c r="O20" s="248">
        <f>ROUND(E20*N20,2)</f>
        <v>0</v>
      </c>
      <c r="P20" s="248">
        <v>0</v>
      </c>
      <c r="Q20" s="248">
        <f>ROUND(E20*P20,2)</f>
        <v>0</v>
      </c>
      <c r="R20" s="248"/>
      <c r="S20" s="248" t="s">
        <v>263</v>
      </c>
      <c r="T20" s="249" t="s">
        <v>264</v>
      </c>
      <c r="U20" s="222">
        <v>0</v>
      </c>
      <c r="V20" s="222">
        <f>ROUND(E20*U20,2)</f>
        <v>0</v>
      </c>
      <c r="W20" s="222"/>
      <c r="X20" s="222" t="s">
        <v>349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350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3">
        <v>13</v>
      </c>
      <c r="B21" s="244" t="s">
        <v>553</v>
      </c>
      <c r="C21" s="257" t="s">
        <v>554</v>
      </c>
      <c r="D21" s="245" t="s">
        <v>235</v>
      </c>
      <c r="E21" s="246">
        <v>4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15</v>
      </c>
      <c r="M21" s="248">
        <f>G21*(1+L21/100)</f>
        <v>0</v>
      </c>
      <c r="N21" s="248">
        <v>0</v>
      </c>
      <c r="O21" s="248">
        <f>ROUND(E21*N21,2)</f>
        <v>0</v>
      </c>
      <c r="P21" s="248">
        <v>0</v>
      </c>
      <c r="Q21" s="248">
        <f>ROUND(E21*P21,2)</f>
        <v>0</v>
      </c>
      <c r="R21" s="248"/>
      <c r="S21" s="248" t="s">
        <v>263</v>
      </c>
      <c r="T21" s="249" t="s">
        <v>264</v>
      </c>
      <c r="U21" s="222">
        <v>0</v>
      </c>
      <c r="V21" s="222">
        <f>ROUND(E21*U21,2)</f>
        <v>0</v>
      </c>
      <c r="W21" s="222"/>
      <c r="X21" s="222" t="s">
        <v>349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350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3">
        <v>14</v>
      </c>
      <c r="B22" s="244" t="s">
        <v>555</v>
      </c>
      <c r="C22" s="257" t="s">
        <v>556</v>
      </c>
      <c r="D22" s="245" t="s">
        <v>235</v>
      </c>
      <c r="E22" s="246">
        <v>27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15</v>
      </c>
      <c r="M22" s="248">
        <f>G22*(1+L22/100)</f>
        <v>0</v>
      </c>
      <c r="N22" s="248">
        <v>0</v>
      </c>
      <c r="O22" s="248">
        <f>ROUND(E22*N22,2)</f>
        <v>0</v>
      </c>
      <c r="P22" s="248">
        <v>0</v>
      </c>
      <c r="Q22" s="248">
        <f>ROUND(E22*P22,2)</f>
        <v>0</v>
      </c>
      <c r="R22" s="248"/>
      <c r="S22" s="248" t="s">
        <v>263</v>
      </c>
      <c r="T22" s="249" t="s">
        <v>264</v>
      </c>
      <c r="U22" s="222">
        <v>0</v>
      </c>
      <c r="V22" s="222">
        <f>ROUND(E22*U22,2)</f>
        <v>0</v>
      </c>
      <c r="W22" s="222"/>
      <c r="X22" s="222" t="s">
        <v>349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350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3">
        <v>15</v>
      </c>
      <c r="B23" s="244" t="s">
        <v>557</v>
      </c>
      <c r="C23" s="257" t="s">
        <v>558</v>
      </c>
      <c r="D23" s="245" t="s">
        <v>235</v>
      </c>
      <c r="E23" s="246">
        <v>4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15</v>
      </c>
      <c r="M23" s="248">
        <f>G23*(1+L23/100)</f>
        <v>0</v>
      </c>
      <c r="N23" s="248">
        <v>0</v>
      </c>
      <c r="O23" s="248">
        <f>ROUND(E23*N23,2)</f>
        <v>0</v>
      </c>
      <c r="P23" s="248">
        <v>0</v>
      </c>
      <c r="Q23" s="248">
        <f>ROUND(E23*P23,2)</f>
        <v>0</v>
      </c>
      <c r="R23" s="248"/>
      <c r="S23" s="248" t="s">
        <v>263</v>
      </c>
      <c r="T23" s="249" t="s">
        <v>264</v>
      </c>
      <c r="U23" s="222">
        <v>0</v>
      </c>
      <c r="V23" s="222">
        <f>ROUND(E23*U23,2)</f>
        <v>0</v>
      </c>
      <c r="W23" s="222"/>
      <c r="X23" s="222" t="s">
        <v>349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350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3">
        <v>16</v>
      </c>
      <c r="B24" s="244" t="s">
        <v>559</v>
      </c>
      <c r="C24" s="257" t="s">
        <v>560</v>
      </c>
      <c r="D24" s="245" t="s">
        <v>235</v>
      </c>
      <c r="E24" s="246">
        <v>5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15</v>
      </c>
      <c r="M24" s="248">
        <f>G24*(1+L24/100)</f>
        <v>0</v>
      </c>
      <c r="N24" s="248">
        <v>0</v>
      </c>
      <c r="O24" s="248">
        <f>ROUND(E24*N24,2)</f>
        <v>0</v>
      </c>
      <c r="P24" s="248">
        <v>0</v>
      </c>
      <c r="Q24" s="248">
        <f>ROUND(E24*P24,2)</f>
        <v>0</v>
      </c>
      <c r="R24" s="248"/>
      <c r="S24" s="248" t="s">
        <v>263</v>
      </c>
      <c r="T24" s="249" t="s">
        <v>264</v>
      </c>
      <c r="U24" s="222">
        <v>0</v>
      </c>
      <c r="V24" s="222">
        <f>ROUND(E24*U24,2)</f>
        <v>0</v>
      </c>
      <c r="W24" s="222"/>
      <c r="X24" s="222" t="s">
        <v>349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350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3">
        <v>17</v>
      </c>
      <c r="B25" s="244" t="s">
        <v>561</v>
      </c>
      <c r="C25" s="257" t="s">
        <v>562</v>
      </c>
      <c r="D25" s="245" t="s">
        <v>235</v>
      </c>
      <c r="E25" s="246">
        <v>7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15</v>
      </c>
      <c r="M25" s="248">
        <f>G25*(1+L25/100)</f>
        <v>0</v>
      </c>
      <c r="N25" s="248">
        <v>0</v>
      </c>
      <c r="O25" s="248">
        <f>ROUND(E25*N25,2)</f>
        <v>0</v>
      </c>
      <c r="P25" s="248">
        <v>0</v>
      </c>
      <c r="Q25" s="248">
        <f>ROUND(E25*P25,2)</f>
        <v>0</v>
      </c>
      <c r="R25" s="248"/>
      <c r="S25" s="248" t="s">
        <v>263</v>
      </c>
      <c r="T25" s="249" t="s">
        <v>264</v>
      </c>
      <c r="U25" s="222">
        <v>0</v>
      </c>
      <c r="V25" s="222">
        <f>ROUND(E25*U25,2)</f>
        <v>0</v>
      </c>
      <c r="W25" s="222"/>
      <c r="X25" s="222" t="s">
        <v>349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350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3">
        <v>18</v>
      </c>
      <c r="B26" s="244" t="s">
        <v>253</v>
      </c>
      <c r="C26" s="257" t="s">
        <v>563</v>
      </c>
      <c r="D26" s="245" t="s">
        <v>235</v>
      </c>
      <c r="E26" s="246">
        <v>1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15</v>
      </c>
      <c r="M26" s="248">
        <f>G26*(1+L26/100)</f>
        <v>0</v>
      </c>
      <c r="N26" s="248">
        <v>0</v>
      </c>
      <c r="O26" s="248">
        <f>ROUND(E26*N26,2)</f>
        <v>0</v>
      </c>
      <c r="P26" s="248">
        <v>0</v>
      </c>
      <c r="Q26" s="248">
        <f>ROUND(E26*P26,2)</f>
        <v>0</v>
      </c>
      <c r="R26" s="248"/>
      <c r="S26" s="248" t="s">
        <v>263</v>
      </c>
      <c r="T26" s="249" t="s">
        <v>264</v>
      </c>
      <c r="U26" s="222">
        <v>0</v>
      </c>
      <c r="V26" s="222">
        <f>ROUND(E26*U26,2)</f>
        <v>0</v>
      </c>
      <c r="W26" s="222"/>
      <c r="X26" s="222" t="s">
        <v>349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350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3">
        <v>19</v>
      </c>
      <c r="B27" s="244" t="s">
        <v>564</v>
      </c>
      <c r="C27" s="257" t="s">
        <v>565</v>
      </c>
      <c r="D27" s="245" t="s">
        <v>235</v>
      </c>
      <c r="E27" s="246">
        <v>2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15</v>
      </c>
      <c r="M27" s="248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48"/>
      <c r="S27" s="248" t="s">
        <v>263</v>
      </c>
      <c r="T27" s="249" t="s">
        <v>264</v>
      </c>
      <c r="U27" s="222">
        <v>0</v>
      </c>
      <c r="V27" s="222">
        <f>ROUND(E27*U27,2)</f>
        <v>0</v>
      </c>
      <c r="W27" s="222"/>
      <c r="X27" s="222" t="s">
        <v>349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350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3">
        <v>20</v>
      </c>
      <c r="B28" s="244" t="s">
        <v>566</v>
      </c>
      <c r="C28" s="257" t="s">
        <v>567</v>
      </c>
      <c r="D28" s="245" t="s">
        <v>159</v>
      </c>
      <c r="E28" s="246">
        <v>44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15</v>
      </c>
      <c r="M28" s="248">
        <f>G28*(1+L28/100)</f>
        <v>0</v>
      </c>
      <c r="N28" s="248">
        <v>0</v>
      </c>
      <c r="O28" s="248">
        <f>ROUND(E28*N28,2)</f>
        <v>0</v>
      </c>
      <c r="P28" s="248">
        <v>0</v>
      </c>
      <c r="Q28" s="248">
        <f>ROUND(E28*P28,2)</f>
        <v>0</v>
      </c>
      <c r="R28" s="248"/>
      <c r="S28" s="248" t="s">
        <v>263</v>
      </c>
      <c r="T28" s="249" t="s">
        <v>264</v>
      </c>
      <c r="U28" s="222">
        <v>0</v>
      </c>
      <c r="V28" s="222">
        <f>ROUND(E28*U28,2)</f>
        <v>0</v>
      </c>
      <c r="W28" s="222"/>
      <c r="X28" s="222" t="s">
        <v>349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350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3">
        <v>21</v>
      </c>
      <c r="B29" s="244" t="s">
        <v>568</v>
      </c>
      <c r="C29" s="257" t="s">
        <v>569</v>
      </c>
      <c r="D29" s="245" t="s">
        <v>159</v>
      </c>
      <c r="E29" s="246">
        <v>108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15</v>
      </c>
      <c r="M29" s="248">
        <f>G29*(1+L29/100)</f>
        <v>0</v>
      </c>
      <c r="N29" s="248">
        <v>0</v>
      </c>
      <c r="O29" s="248">
        <f>ROUND(E29*N29,2)</f>
        <v>0</v>
      </c>
      <c r="P29" s="248">
        <v>0</v>
      </c>
      <c r="Q29" s="248">
        <f>ROUND(E29*P29,2)</f>
        <v>0</v>
      </c>
      <c r="R29" s="248"/>
      <c r="S29" s="248" t="s">
        <v>263</v>
      </c>
      <c r="T29" s="249" t="s">
        <v>264</v>
      </c>
      <c r="U29" s="222">
        <v>0</v>
      </c>
      <c r="V29" s="222">
        <f>ROUND(E29*U29,2)</f>
        <v>0</v>
      </c>
      <c r="W29" s="222"/>
      <c r="X29" s="222" t="s">
        <v>349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350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3">
        <v>22</v>
      </c>
      <c r="B30" s="244" t="s">
        <v>570</v>
      </c>
      <c r="C30" s="257" t="s">
        <v>571</v>
      </c>
      <c r="D30" s="245" t="s">
        <v>159</v>
      </c>
      <c r="E30" s="246">
        <v>156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15</v>
      </c>
      <c r="M30" s="248">
        <f>G30*(1+L30/100)</f>
        <v>0</v>
      </c>
      <c r="N30" s="248">
        <v>0</v>
      </c>
      <c r="O30" s="248">
        <f>ROUND(E30*N30,2)</f>
        <v>0</v>
      </c>
      <c r="P30" s="248">
        <v>0</v>
      </c>
      <c r="Q30" s="248">
        <f>ROUND(E30*P30,2)</f>
        <v>0</v>
      </c>
      <c r="R30" s="248"/>
      <c r="S30" s="248" t="s">
        <v>263</v>
      </c>
      <c r="T30" s="249" t="s">
        <v>264</v>
      </c>
      <c r="U30" s="222">
        <v>0</v>
      </c>
      <c r="V30" s="222">
        <f>ROUND(E30*U30,2)</f>
        <v>0</v>
      </c>
      <c r="W30" s="222"/>
      <c r="X30" s="222" t="s">
        <v>349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350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3">
        <v>23</v>
      </c>
      <c r="B31" s="244" t="s">
        <v>572</v>
      </c>
      <c r="C31" s="257" t="s">
        <v>573</v>
      </c>
      <c r="D31" s="245" t="s">
        <v>159</v>
      </c>
      <c r="E31" s="246">
        <v>12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15</v>
      </c>
      <c r="M31" s="248">
        <f>G31*(1+L31/100)</f>
        <v>0</v>
      </c>
      <c r="N31" s="248">
        <v>0</v>
      </c>
      <c r="O31" s="248">
        <f>ROUND(E31*N31,2)</f>
        <v>0</v>
      </c>
      <c r="P31" s="248">
        <v>0</v>
      </c>
      <c r="Q31" s="248">
        <f>ROUND(E31*P31,2)</f>
        <v>0</v>
      </c>
      <c r="R31" s="248"/>
      <c r="S31" s="248" t="s">
        <v>263</v>
      </c>
      <c r="T31" s="249" t="s">
        <v>264</v>
      </c>
      <c r="U31" s="222">
        <v>0</v>
      </c>
      <c r="V31" s="222">
        <f>ROUND(E31*U31,2)</f>
        <v>0</v>
      </c>
      <c r="W31" s="222"/>
      <c r="X31" s="222" t="s">
        <v>349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350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3">
        <v>24</v>
      </c>
      <c r="B32" s="244" t="s">
        <v>574</v>
      </c>
      <c r="C32" s="257" t="s">
        <v>575</v>
      </c>
      <c r="D32" s="245" t="s">
        <v>159</v>
      </c>
      <c r="E32" s="246">
        <v>8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15</v>
      </c>
      <c r="M32" s="248">
        <f>G32*(1+L32/100)</f>
        <v>0</v>
      </c>
      <c r="N32" s="248">
        <v>0</v>
      </c>
      <c r="O32" s="248">
        <f>ROUND(E32*N32,2)</f>
        <v>0</v>
      </c>
      <c r="P32" s="248">
        <v>0</v>
      </c>
      <c r="Q32" s="248">
        <f>ROUND(E32*P32,2)</f>
        <v>0</v>
      </c>
      <c r="R32" s="248"/>
      <c r="S32" s="248" t="s">
        <v>263</v>
      </c>
      <c r="T32" s="249" t="s">
        <v>264</v>
      </c>
      <c r="U32" s="222">
        <v>0</v>
      </c>
      <c r="V32" s="222">
        <f>ROUND(E32*U32,2)</f>
        <v>0</v>
      </c>
      <c r="W32" s="222"/>
      <c r="X32" s="222" t="s">
        <v>349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350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3">
        <v>25</v>
      </c>
      <c r="B33" s="244" t="s">
        <v>576</v>
      </c>
      <c r="C33" s="257" t="s">
        <v>577</v>
      </c>
      <c r="D33" s="245" t="s">
        <v>159</v>
      </c>
      <c r="E33" s="246">
        <v>32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15</v>
      </c>
      <c r="M33" s="248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48"/>
      <c r="S33" s="248" t="s">
        <v>263</v>
      </c>
      <c r="T33" s="249" t="s">
        <v>264</v>
      </c>
      <c r="U33" s="222">
        <v>0</v>
      </c>
      <c r="V33" s="222">
        <f>ROUND(E33*U33,2)</f>
        <v>0</v>
      </c>
      <c r="W33" s="222"/>
      <c r="X33" s="222" t="s">
        <v>349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350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3">
        <v>26</v>
      </c>
      <c r="B34" s="244" t="s">
        <v>578</v>
      </c>
      <c r="C34" s="257" t="s">
        <v>579</v>
      </c>
      <c r="D34" s="245" t="s">
        <v>159</v>
      </c>
      <c r="E34" s="246">
        <v>18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15</v>
      </c>
      <c r="M34" s="248">
        <f>G34*(1+L34/100)</f>
        <v>0</v>
      </c>
      <c r="N34" s="248">
        <v>0</v>
      </c>
      <c r="O34" s="248">
        <f>ROUND(E34*N34,2)</f>
        <v>0</v>
      </c>
      <c r="P34" s="248">
        <v>0</v>
      </c>
      <c r="Q34" s="248">
        <f>ROUND(E34*P34,2)</f>
        <v>0</v>
      </c>
      <c r="R34" s="248"/>
      <c r="S34" s="248" t="s">
        <v>263</v>
      </c>
      <c r="T34" s="249" t="s">
        <v>264</v>
      </c>
      <c r="U34" s="222">
        <v>0</v>
      </c>
      <c r="V34" s="222">
        <f>ROUND(E34*U34,2)</f>
        <v>0</v>
      </c>
      <c r="W34" s="222"/>
      <c r="X34" s="222" t="s">
        <v>349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350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3">
        <v>27</v>
      </c>
      <c r="B35" s="244" t="s">
        <v>580</v>
      </c>
      <c r="C35" s="257" t="s">
        <v>581</v>
      </c>
      <c r="D35" s="245" t="s">
        <v>159</v>
      </c>
      <c r="E35" s="246">
        <v>24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15</v>
      </c>
      <c r="M35" s="248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48"/>
      <c r="S35" s="248" t="s">
        <v>263</v>
      </c>
      <c r="T35" s="249" t="s">
        <v>264</v>
      </c>
      <c r="U35" s="222">
        <v>0</v>
      </c>
      <c r="V35" s="222">
        <f>ROUND(E35*U35,2)</f>
        <v>0</v>
      </c>
      <c r="W35" s="222"/>
      <c r="X35" s="222" t="s">
        <v>349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350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3">
        <v>28</v>
      </c>
      <c r="B36" s="244" t="s">
        <v>582</v>
      </c>
      <c r="C36" s="257" t="s">
        <v>583</v>
      </c>
      <c r="D36" s="245" t="s">
        <v>159</v>
      </c>
      <c r="E36" s="246">
        <v>24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15</v>
      </c>
      <c r="M36" s="248">
        <f>G36*(1+L36/100)</f>
        <v>0</v>
      </c>
      <c r="N36" s="248">
        <v>0</v>
      </c>
      <c r="O36" s="248">
        <f>ROUND(E36*N36,2)</f>
        <v>0</v>
      </c>
      <c r="P36" s="248">
        <v>0</v>
      </c>
      <c r="Q36" s="248">
        <f>ROUND(E36*P36,2)</f>
        <v>0</v>
      </c>
      <c r="R36" s="248"/>
      <c r="S36" s="248" t="s">
        <v>263</v>
      </c>
      <c r="T36" s="249" t="s">
        <v>264</v>
      </c>
      <c r="U36" s="222">
        <v>0</v>
      </c>
      <c r="V36" s="222">
        <f>ROUND(E36*U36,2)</f>
        <v>0</v>
      </c>
      <c r="W36" s="222"/>
      <c r="X36" s="222" t="s">
        <v>349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350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3">
        <v>29</v>
      </c>
      <c r="B37" s="244" t="s">
        <v>584</v>
      </c>
      <c r="C37" s="257" t="s">
        <v>585</v>
      </c>
      <c r="D37" s="245" t="s">
        <v>159</v>
      </c>
      <c r="E37" s="246">
        <v>4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15</v>
      </c>
      <c r="M37" s="248">
        <f>G37*(1+L37/100)</f>
        <v>0</v>
      </c>
      <c r="N37" s="248">
        <v>0</v>
      </c>
      <c r="O37" s="248">
        <f>ROUND(E37*N37,2)</f>
        <v>0</v>
      </c>
      <c r="P37" s="248">
        <v>0</v>
      </c>
      <c r="Q37" s="248">
        <f>ROUND(E37*P37,2)</f>
        <v>0</v>
      </c>
      <c r="R37" s="248"/>
      <c r="S37" s="248" t="s">
        <v>263</v>
      </c>
      <c r="T37" s="249" t="s">
        <v>264</v>
      </c>
      <c r="U37" s="222">
        <v>0</v>
      </c>
      <c r="V37" s="222">
        <f>ROUND(E37*U37,2)</f>
        <v>0</v>
      </c>
      <c r="W37" s="222"/>
      <c r="X37" s="222" t="s">
        <v>349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350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3">
        <v>30</v>
      </c>
      <c r="B38" s="244" t="s">
        <v>586</v>
      </c>
      <c r="C38" s="257" t="s">
        <v>587</v>
      </c>
      <c r="D38" s="245" t="s">
        <v>159</v>
      </c>
      <c r="E38" s="246">
        <v>16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15</v>
      </c>
      <c r="M38" s="248">
        <f>G38*(1+L38/100)</f>
        <v>0</v>
      </c>
      <c r="N38" s="248">
        <v>0</v>
      </c>
      <c r="O38" s="248">
        <f>ROUND(E38*N38,2)</f>
        <v>0</v>
      </c>
      <c r="P38" s="248">
        <v>0</v>
      </c>
      <c r="Q38" s="248">
        <f>ROUND(E38*P38,2)</f>
        <v>0</v>
      </c>
      <c r="R38" s="248"/>
      <c r="S38" s="248" t="s">
        <v>263</v>
      </c>
      <c r="T38" s="249" t="s">
        <v>264</v>
      </c>
      <c r="U38" s="222">
        <v>0</v>
      </c>
      <c r="V38" s="222">
        <f>ROUND(E38*U38,2)</f>
        <v>0</v>
      </c>
      <c r="W38" s="222"/>
      <c r="X38" s="222" t="s">
        <v>349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350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3">
        <v>31</v>
      </c>
      <c r="B39" s="244" t="s">
        <v>588</v>
      </c>
      <c r="C39" s="257" t="s">
        <v>589</v>
      </c>
      <c r="D39" s="245" t="s">
        <v>235</v>
      </c>
      <c r="E39" s="246">
        <v>4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15</v>
      </c>
      <c r="M39" s="248">
        <f>G39*(1+L39/100)</f>
        <v>0</v>
      </c>
      <c r="N39" s="248">
        <v>0</v>
      </c>
      <c r="O39" s="248">
        <f>ROUND(E39*N39,2)</f>
        <v>0</v>
      </c>
      <c r="P39" s="248">
        <v>0</v>
      </c>
      <c r="Q39" s="248">
        <f>ROUND(E39*P39,2)</f>
        <v>0</v>
      </c>
      <c r="R39" s="248"/>
      <c r="S39" s="248" t="s">
        <v>263</v>
      </c>
      <c r="T39" s="249" t="s">
        <v>264</v>
      </c>
      <c r="U39" s="222">
        <v>0</v>
      </c>
      <c r="V39" s="222">
        <f>ROUND(E39*U39,2)</f>
        <v>0</v>
      </c>
      <c r="W39" s="222"/>
      <c r="X39" s="222" t="s">
        <v>521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522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x14ac:dyDescent="0.2">
      <c r="A40" s="226" t="s">
        <v>140</v>
      </c>
      <c r="B40" s="227" t="s">
        <v>101</v>
      </c>
      <c r="C40" s="251" t="s">
        <v>102</v>
      </c>
      <c r="D40" s="228"/>
      <c r="E40" s="229"/>
      <c r="F40" s="230"/>
      <c r="G40" s="230">
        <f>SUMIF(AG41:AG76,"&lt;&gt;NOR",G41:G76)</f>
        <v>0</v>
      </c>
      <c r="H40" s="230"/>
      <c r="I40" s="230">
        <f>SUM(I41:I76)</f>
        <v>0</v>
      </c>
      <c r="J40" s="230"/>
      <c r="K40" s="230">
        <f>SUM(K41:K76)</f>
        <v>0</v>
      </c>
      <c r="L40" s="230"/>
      <c r="M40" s="230">
        <f>SUM(M41:M76)</f>
        <v>0</v>
      </c>
      <c r="N40" s="230"/>
      <c r="O40" s="230">
        <f>SUM(O41:O76)</f>
        <v>0</v>
      </c>
      <c r="P40" s="230"/>
      <c r="Q40" s="230">
        <f>SUM(Q41:Q76)</f>
        <v>0</v>
      </c>
      <c r="R40" s="230"/>
      <c r="S40" s="230"/>
      <c r="T40" s="231"/>
      <c r="U40" s="225"/>
      <c r="V40" s="225">
        <f>SUM(V41:V76)</f>
        <v>0</v>
      </c>
      <c r="W40" s="225"/>
      <c r="X40" s="225"/>
      <c r="AG40" t="s">
        <v>141</v>
      </c>
    </row>
    <row r="41" spans="1:60" outlineLevel="1" x14ac:dyDescent="0.2">
      <c r="A41" s="243">
        <v>32</v>
      </c>
      <c r="B41" s="244" t="s">
        <v>590</v>
      </c>
      <c r="C41" s="257" t="s">
        <v>591</v>
      </c>
      <c r="D41" s="245" t="s">
        <v>235</v>
      </c>
      <c r="E41" s="246">
        <v>4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15</v>
      </c>
      <c r="M41" s="248">
        <f>G41*(1+L41/100)</f>
        <v>0</v>
      </c>
      <c r="N41" s="248">
        <v>0</v>
      </c>
      <c r="O41" s="248">
        <f>ROUND(E41*N41,2)</f>
        <v>0</v>
      </c>
      <c r="P41" s="248">
        <v>0</v>
      </c>
      <c r="Q41" s="248">
        <f>ROUND(E41*P41,2)</f>
        <v>0</v>
      </c>
      <c r="R41" s="248"/>
      <c r="S41" s="248" t="s">
        <v>263</v>
      </c>
      <c r="T41" s="249" t="s">
        <v>264</v>
      </c>
      <c r="U41" s="222">
        <v>0</v>
      </c>
      <c r="V41" s="222">
        <f>ROUND(E41*U41,2)</f>
        <v>0</v>
      </c>
      <c r="W41" s="222"/>
      <c r="X41" s="222" t="s">
        <v>147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148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3">
        <v>33</v>
      </c>
      <c r="B42" s="244" t="s">
        <v>592</v>
      </c>
      <c r="C42" s="257" t="s">
        <v>533</v>
      </c>
      <c r="D42" s="245" t="s">
        <v>235</v>
      </c>
      <c r="E42" s="246">
        <v>2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15</v>
      </c>
      <c r="M42" s="248">
        <f>G42*(1+L42/100)</f>
        <v>0</v>
      </c>
      <c r="N42" s="248">
        <v>0</v>
      </c>
      <c r="O42" s="248">
        <f>ROUND(E42*N42,2)</f>
        <v>0</v>
      </c>
      <c r="P42" s="248">
        <v>0</v>
      </c>
      <c r="Q42" s="248">
        <f>ROUND(E42*P42,2)</f>
        <v>0</v>
      </c>
      <c r="R42" s="248"/>
      <c r="S42" s="248" t="s">
        <v>263</v>
      </c>
      <c r="T42" s="249" t="s">
        <v>264</v>
      </c>
      <c r="U42" s="222">
        <v>0</v>
      </c>
      <c r="V42" s="222">
        <f>ROUND(E42*U42,2)</f>
        <v>0</v>
      </c>
      <c r="W42" s="222"/>
      <c r="X42" s="222" t="s">
        <v>147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148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3">
        <v>34</v>
      </c>
      <c r="B43" s="244" t="s">
        <v>593</v>
      </c>
      <c r="C43" s="257" t="s">
        <v>534</v>
      </c>
      <c r="D43" s="245" t="s">
        <v>235</v>
      </c>
      <c r="E43" s="246">
        <v>6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15</v>
      </c>
      <c r="M43" s="248">
        <f>G43*(1+L43/100)</f>
        <v>0</v>
      </c>
      <c r="N43" s="248">
        <v>0</v>
      </c>
      <c r="O43" s="248">
        <f>ROUND(E43*N43,2)</f>
        <v>0</v>
      </c>
      <c r="P43" s="248">
        <v>0</v>
      </c>
      <c r="Q43" s="248">
        <f>ROUND(E43*P43,2)</f>
        <v>0</v>
      </c>
      <c r="R43" s="248"/>
      <c r="S43" s="248" t="s">
        <v>263</v>
      </c>
      <c r="T43" s="249" t="s">
        <v>264</v>
      </c>
      <c r="U43" s="222">
        <v>0</v>
      </c>
      <c r="V43" s="222">
        <f>ROUND(E43*U43,2)</f>
        <v>0</v>
      </c>
      <c r="W43" s="222"/>
      <c r="X43" s="222" t="s">
        <v>147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148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3">
        <v>35</v>
      </c>
      <c r="B44" s="244" t="s">
        <v>594</v>
      </c>
      <c r="C44" s="257" t="s">
        <v>536</v>
      </c>
      <c r="D44" s="245" t="s">
        <v>235</v>
      </c>
      <c r="E44" s="246">
        <v>2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15</v>
      </c>
      <c r="M44" s="248">
        <f>G44*(1+L44/100)</f>
        <v>0</v>
      </c>
      <c r="N44" s="248">
        <v>0</v>
      </c>
      <c r="O44" s="248">
        <f>ROUND(E44*N44,2)</f>
        <v>0</v>
      </c>
      <c r="P44" s="248">
        <v>0</v>
      </c>
      <c r="Q44" s="248">
        <f>ROUND(E44*P44,2)</f>
        <v>0</v>
      </c>
      <c r="R44" s="248"/>
      <c r="S44" s="248" t="s">
        <v>263</v>
      </c>
      <c r="T44" s="249" t="s">
        <v>264</v>
      </c>
      <c r="U44" s="222">
        <v>0</v>
      </c>
      <c r="V44" s="222">
        <f>ROUND(E44*U44,2)</f>
        <v>0</v>
      </c>
      <c r="W44" s="222"/>
      <c r="X44" s="222" t="s">
        <v>147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148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3">
        <v>36</v>
      </c>
      <c r="B45" s="244" t="s">
        <v>595</v>
      </c>
      <c r="C45" s="257" t="s">
        <v>548</v>
      </c>
      <c r="D45" s="245" t="s">
        <v>235</v>
      </c>
      <c r="E45" s="246">
        <v>17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15</v>
      </c>
      <c r="M45" s="248">
        <f>G45*(1+L45/100)</f>
        <v>0</v>
      </c>
      <c r="N45" s="248">
        <v>0</v>
      </c>
      <c r="O45" s="248">
        <f>ROUND(E45*N45,2)</f>
        <v>0</v>
      </c>
      <c r="P45" s="248">
        <v>0</v>
      </c>
      <c r="Q45" s="248">
        <f>ROUND(E45*P45,2)</f>
        <v>0</v>
      </c>
      <c r="R45" s="248"/>
      <c r="S45" s="248" t="s">
        <v>263</v>
      </c>
      <c r="T45" s="249" t="s">
        <v>264</v>
      </c>
      <c r="U45" s="222">
        <v>0</v>
      </c>
      <c r="V45" s="222">
        <f>ROUND(E45*U45,2)</f>
        <v>0</v>
      </c>
      <c r="W45" s="222"/>
      <c r="X45" s="222" t="s">
        <v>147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148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3">
        <v>37</v>
      </c>
      <c r="B46" s="244" t="s">
        <v>596</v>
      </c>
      <c r="C46" s="257" t="s">
        <v>550</v>
      </c>
      <c r="D46" s="245" t="s">
        <v>235</v>
      </c>
      <c r="E46" s="246">
        <v>1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15</v>
      </c>
      <c r="M46" s="248">
        <f>G46*(1+L46/100)</f>
        <v>0</v>
      </c>
      <c r="N46" s="248">
        <v>0</v>
      </c>
      <c r="O46" s="248">
        <f>ROUND(E46*N46,2)</f>
        <v>0</v>
      </c>
      <c r="P46" s="248">
        <v>0</v>
      </c>
      <c r="Q46" s="248">
        <f>ROUND(E46*P46,2)</f>
        <v>0</v>
      </c>
      <c r="R46" s="248"/>
      <c r="S46" s="248" t="s">
        <v>263</v>
      </c>
      <c r="T46" s="249" t="s">
        <v>264</v>
      </c>
      <c r="U46" s="222">
        <v>0</v>
      </c>
      <c r="V46" s="222">
        <f>ROUND(E46*U46,2)</f>
        <v>0</v>
      </c>
      <c r="W46" s="222"/>
      <c r="X46" s="222" t="s">
        <v>147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148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3">
        <v>38</v>
      </c>
      <c r="B47" s="244" t="s">
        <v>597</v>
      </c>
      <c r="C47" s="257" t="s">
        <v>552</v>
      </c>
      <c r="D47" s="245" t="s">
        <v>235</v>
      </c>
      <c r="E47" s="246">
        <v>2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15</v>
      </c>
      <c r="M47" s="248">
        <f>G47*(1+L47/100)</f>
        <v>0</v>
      </c>
      <c r="N47" s="248">
        <v>0</v>
      </c>
      <c r="O47" s="248">
        <f>ROUND(E47*N47,2)</f>
        <v>0</v>
      </c>
      <c r="P47" s="248">
        <v>0</v>
      </c>
      <c r="Q47" s="248">
        <f>ROUND(E47*P47,2)</f>
        <v>0</v>
      </c>
      <c r="R47" s="248"/>
      <c r="S47" s="248" t="s">
        <v>263</v>
      </c>
      <c r="T47" s="249" t="s">
        <v>264</v>
      </c>
      <c r="U47" s="222">
        <v>0</v>
      </c>
      <c r="V47" s="222">
        <f>ROUND(E47*U47,2)</f>
        <v>0</v>
      </c>
      <c r="W47" s="222"/>
      <c r="X47" s="222" t="s">
        <v>147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148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3">
        <v>39</v>
      </c>
      <c r="B48" s="244" t="s">
        <v>598</v>
      </c>
      <c r="C48" s="257" t="s">
        <v>554</v>
      </c>
      <c r="D48" s="245" t="s">
        <v>235</v>
      </c>
      <c r="E48" s="246">
        <v>4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15</v>
      </c>
      <c r="M48" s="248">
        <f>G48*(1+L48/100)</f>
        <v>0</v>
      </c>
      <c r="N48" s="248">
        <v>0</v>
      </c>
      <c r="O48" s="248">
        <f>ROUND(E48*N48,2)</f>
        <v>0</v>
      </c>
      <c r="P48" s="248">
        <v>0</v>
      </c>
      <c r="Q48" s="248">
        <f>ROUND(E48*P48,2)</f>
        <v>0</v>
      </c>
      <c r="R48" s="248"/>
      <c r="S48" s="248" t="s">
        <v>263</v>
      </c>
      <c r="T48" s="249" t="s">
        <v>264</v>
      </c>
      <c r="U48" s="222">
        <v>0</v>
      </c>
      <c r="V48" s="222">
        <f>ROUND(E48*U48,2)</f>
        <v>0</v>
      </c>
      <c r="W48" s="222"/>
      <c r="X48" s="222" t="s">
        <v>147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148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3">
        <v>40</v>
      </c>
      <c r="B49" s="244" t="s">
        <v>599</v>
      </c>
      <c r="C49" s="257" t="s">
        <v>556</v>
      </c>
      <c r="D49" s="245" t="s">
        <v>235</v>
      </c>
      <c r="E49" s="246">
        <v>27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15</v>
      </c>
      <c r="M49" s="248">
        <f>G49*(1+L49/100)</f>
        <v>0</v>
      </c>
      <c r="N49" s="248">
        <v>0</v>
      </c>
      <c r="O49" s="248">
        <f>ROUND(E49*N49,2)</f>
        <v>0</v>
      </c>
      <c r="P49" s="248">
        <v>0</v>
      </c>
      <c r="Q49" s="248">
        <f>ROUND(E49*P49,2)</f>
        <v>0</v>
      </c>
      <c r="R49" s="248"/>
      <c r="S49" s="248" t="s">
        <v>263</v>
      </c>
      <c r="T49" s="249" t="s">
        <v>264</v>
      </c>
      <c r="U49" s="222">
        <v>0</v>
      </c>
      <c r="V49" s="222">
        <f>ROUND(E49*U49,2)</f>
        <v>0</v>
      </c>
      <c r="W49" s="222"/>
      <c r="X49" s="222" t="s">
        <v>147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148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3">
        <v>41</v>
      </c>
      <c r="B50" s="244" t="s">
        <v>600</v>
      </c>
      <c r="C50" s="257" t="s">
        <v>558</v>
      </c>
      <c r="D50" s="245" t="s">
        <v>235</v>
      </c>
      <c r="E50" s="246">
        <v>4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15</v>
      </c>
      <c r="M50" s="248">
        <f>G50*(1+L50/100)</f>
        <v>0</v>
      </c>
      <c r="N50" s="248">
        <v>0</v>
      </c>
      <c r="O50" s="248">
        <f>ROUND(E50*N50,2)</f>
        <v>0</v>
      </c>
      <c r="P50" s="248">
        <v>0</v>
      </c>
      <c r="Q50" s="248">
        <f>ROUND(E50*P50,2)</f>
        <v>0</v>
      </c>
      <c r="R50" s="248"/>
      <c r="S50" s="248" t="s">
        <v>263</v>
      </c>
      <c r="T50" s="249" t="s">
        <v>264</v>
      </c>
      <c r="U50" s="222">
        <v>0</v>
      </c>
      <c r="V50" s="222">
        <f>ROUND(E50*U50,2)</f>
        <v>0</v>
      </c>
      <c r="W50" s="222"/>
      <c r="X50" s="222" t="s">
        <v>147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148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3">
        <v>42</v>
      </c>
      <c r="B51" s="244" t="s">
        <v>601</v>
      </c>
      <c r="C51" s="257" t="s">
        <v>560</v>
      </c>
      <c r="D51" s="245" t="s">
        <v>235</v>
      </c>
      <c r="E51" s="246">
        <v>5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15</v>
      </c>
      <c r="M51" s="248">
        <f>G51*(1+L51/100)</f>
        <v>0</v>
      </c>
      <c r="N51" s="248">
        <v>0</v>
      </c>
      <c r="O51" s="248">
        <f>ROUND(E51*N51,2)</f>
        <v>0</v>
      </c>
      <c r="P51" s="248">
        <v>0</v>
      </c>
      <c r="Q51" s="248">
        <f>ROUND(E51*P51,2)</f>
        <v>0</v>
      </c>
      <c r="R51" s="248"/>
      <c r="S51" s="248" t="s">
        <v>263</v>
      </c>
      <c r="T51" s="249" t="s">
        <v>264</v>
      </c>
      <c r="U51" s="222">
        <v>0</v>
      </c>
      <c r="V51" s="222">
        <f>ROUND(E51*U51,2)</f>
        <v>0</v>
      </c>
      <c r="W51" s="222"/>
      <c r="X51" s="222" t="s">
        <v>147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148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3">
        <v>43</v>
      </c>
      <c r="B52" s="244" t="s">
        <v>602</v>
      </c>
      <c r="C52" s="257" t="s">
        <v>562</v>
      </c>
      <c r="D52" s="245" t="s">
        <v>235</v>
      </c>
      <c r="E52" s="246">
        <v>7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15</v>
      </c>
      <c r="M52" s="248">
        <f>G52*(1+L52/100)</f>
        <v>0</v>
      </c>
      <c r="N52" s="248">
        <v>0</v>
      </c>
      <c r="O52" s="248">
        <f>ROUND(E52*N52,2)</f>
        <v>0</v>
      </c>
      <c r="P52" s="248">
        <v>0</v>
      </c>
      <c r="Q52" s="248">
        <f>ROUND(E52*P52,2)</f>
        <v>0</v>
      </c>
      <c r="R52" s="248"/>
      <c r="S52" s="248" t="s">
        <v>263</v>
      </c>
      <c r="T52" s="249" t="s">
        <v>264</v>
      </c>
      <c r="U52" s="222">
        <v>0</v>
      </c>
      <c r="V52" s="222">
        <f>ROUND(E52*U52,2)</f>
        <v>0</v>
      </c>
      <c r="W52" s="222"/>
      <c r="X52" s="222" t="s">
        <v>147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148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3">
        <v>44</v>
      </c>
      <c r="B53" s="244" t="s">
        <v>603</v>
      </c>
      <c r="C53" s="257" t="s">
        <v>563</v>
      </c>
      <c r="D53" s="245" t="s">
        <v>235</v>
      </c>
      <c r="E53" s="246">
        <v>1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15</v>
      </c>
      <c r="M53" s="248">
        <f>G53*(1+L53/100)</f>
        <v>0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48"/>
      <c r="S53" s="248" t="s">
        <v>263</v>
      </c>
      <c r="T53" s="249" t="s">
        <v>264</v>
      </c>
      <c r="U53" s="222">
        <v>0</v>
      </c>
      <c r="V53" s="222">
        <f>ROUND(E53*U53,2)</f>
        <v>0</v>
      </c>
      <c r="W53" s="222"/>
      <c r="X53" s="222" t="s">
        <v>147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148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3">
        <v>45</v>
      </c>
      <c r="B54" s="244" t="s">
        <v>604</v>
      </c>
      <c r="C54" s="257" t="s">
        <v>565</v>
      </c>
      <c r="D54" s="245" t="s">
        <v>235</v>
      </c>
      <c r="E54" s="246">
        <v>2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15</v>
      </c>
      <c r="M54" s="248">
        <f>G54*(1+L54/100)</f>
        <v>0</v>
      </c>
      <c r="N54" s="248">
        <v>0</v>
      </c>
      <c r="O54" s="248">
        <f>ROUND(E54*N54,2)</f>
        <v>0</v>
      </c>
      <c r="P54" s="248">
        <v>0</v>
      </c>
      <c r="Q54" s="248">
        <f>ROUND(E54*P54,2)</f>
        <v>0</v>
      </c>
      <c r="R54" s="248"/>
      <c r="S54" s="248" t="s">
        <v>263</v>
      </c>
      <c r="T54" s="249" t="s">
        <v>264</v>
      </c>
      <c r="U54" s="222">
        <v>0</v>
      </c>
      <c r="V54" s="222">
        <f>ROUND(E54*U54,2)</f>
        <v>0</v>
      </c>
      <c r="W54" s="222"/>
      <c r="X54" s="222" t="s">
        <v>147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148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3">
        <v>46</v>
      </c>
      <c r="B55" s="244" t="s">
        <v>605</v>
      </c>
      <c r="C55" s="257" t="s">
        <v>567</v>
      </c>
      <c r="D55" s="245" t="s">
        <v>159</v>
      </c>
      <c r="E55" s="246">
        <v>44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15</v>
      </c>
      <c r="M55" s="248">
        <f>G55*(1+L55/100)</f>
        <v>0</v>
      </c>
      <c r="N55" s="248">
        <v>0</v>
      </c>
      <c r="O55" s="248">
        <f>ROUND(E55*N55,2)</f>
        <v>0</v>
      </c>
      <c r="P55" s="248">
        <v>0</v>
      </c>
      <c r="Q55" s="248">
        <f>ROUND(E55*P55,2)</f>
        <v>0</v>
      </c>
      <c r="R55" s="248"/>
      <c r="S55" s="248" t="s">
        <v>263</v>
      </c>
      <c r="T55" s="249" t="s">
        <v>264</v>
      </c>
      <c r="U55" s="222">
        <v>0</v>
      </c>
      <c r="V55" s="222">
        <f>ROUND(E55*U55,2)</f>
        <v>0</v>
      </c>
      <c r="W55" s="222"/>
      <c r="X55" s="222" t="s">
        <v>147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148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3">
        <v>47</v>
      </c>
      <c r="B56" s="244" t="s">
        <v>606</v>
      </c>
      <c r="C56" s="257" t="s">
        <v>569</v>
      </c>
      <c r="D56" s="245" t="s">
        <v>159</v>
      </c>
      <c r="E56" s="246">
        <v>108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15</v>
      </c>
      <c r="M56" s="248">
        <f>G56*(1+L56/100)</f>
        <v>0</v>
      </c>
      <c r="N56" s="248">
        <v>0</v>
      </c>
      <c r="O56" s="248">
        <f>ROUND(E56*N56,2)</f>
        <v>0</v>
      </c>
      <c r="P56" s="248">
        <v>0</v>
      </c>
      <c r="Q56" s="248">
        <f>ROUND(E56*P56,2)</f>
        <v>0</v>
      </c>
      <c r="R56" s="248"/>
      <c r="S56" s="248" t="s">
        <v>263</v>
      </c>
      <c r="T56" s="249" t="s">
        <v>264</v>
      </c>
      <c r="U56" s="222">
        <v>0</v>
      </c>
      <c r="V56" s="222">
        <f>ROUND(E56*U56,2)</f>
        <v>0</v>
      </c>
      <c r="W56" s="222"/>
      <c r="X56" s="222" t="s">
        <v>147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148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3">
        <v>48</v>
      </c>
      <c r="B57" s="244" t="s">
        <v>607</v>
      </c>
      <c r="C57" s="257" t="s">
        <v>571</v>
      </c>
      <c r="D57" s="245" t="s">
        <v>159</v>
      </c>
      <c r="E57" s="246">
        <v>156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15</v>
      </c>
      <c r="M57" s="248">
        <f>G57*(1+L57/100)</f>
        <v>0</v>
      </c>
      <c r="N57" s="248">
        <v>0</v>
      </c>
      <c r="O57" s="248">
        <f>ROUND(E57*N57,2)</f>
        <v>0</v>
      </c>
      <c r="P57" s="248">
        <v>0</v>
      </c>
      <c r="Q57" s="248">
        <f>ROUND(E57*P57,2)</f>
        <v>0</v>
      </c>
      <c r="R57" s="248"/>
      <c r="S57" s="248" t="s">
        <v>263</v>
      </c>
      <c r="T57" s="249" t="s">
        <v>264</v>
      </c>
      <c r="U57" s="222">
        <v>0</v>
      </c>
      <c r="V57" s="222">
        <f>ROUND(E57*U57,2)</f>
        <v>0</v>
      </c>
      <c r="W57" s="222"/>
      <c r="X57" s="222" t="s">
        <v>147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148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3">
        <v>49</v>
      </c>
      <c r="B58" s="244" t="s">
        <v>608</v>
      </c>
      <c r="C58" s="257" t="s">
        <v>573</v>
      </c>
      <c r="D58" s="245" t="s">
        <v>159</v>
      </c>
      <c r="E58" s="246">
        <v>12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15</v>
      </c>
      <c r="M58" s="248">
        <f>G58*(1+L58/100)</f>
        <v>0</v>
      </c>
      <c r="N58" s="248">
        <v>0</v>
      </c>
      <c r="O58" s="248">
        <f>ROUND(E58*N58,2)</f>
        <v>0</v>
      </c>
      <c r="P58" s="248">
        <v>0</v>
      </c>
      <c r="Q58" s="248">
        <f>ROUND(E58*P58,2)</f>
        <v>0</v>
      </c>
      <c r="R58" s="248"/>
      <c r="S58" s="248" t="s">
        <v>263</v>
      </c>
      <c r="T58" s="249" t="s">
        <v>264</v>
      </c>
      <c r="U58" s="222">
        <v>0</v>
      </c>
      <c r="V58" s="222">
        <f>ROUND(E58*U58,2)</f>
        <v>0</v>
      </c>
      <c r="W58" s="222"/>
      <c r="X58" s="222" t="s">
        <v>147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148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3">
        <v>50</v>
      </c>
      <c r="B59" s="244" t="s">
        <v>609</v>
      </c>
      <c r="C59" s="257" t="s">
        <v>575</v>
      </c>
      <c r="D59" s="245" t="s">
        <v>159</v>
      </c>
      <c r="E59" s="246">
        <v>8</v>
      </c>
      <c r="F59" s="247"/>
      <c r="G59" s="248">
        <f>ROUND(E59*F59,2)</f>
        <v>0</v>
      </c>
      <c r="H59" s="247"/>
      <c r="I59" s="248">
        <f>ROUND(E59*H59,2)</f>
        <v>0</v>
      </c>
      <c r="J59" s="247"/>
      <c r="K59" s="248">
        <f>ROUND(E59*J59,2)</f>
        <v>0</v>
      </c>
      <c r="L59" s="248">
        <v>15</v>
      </c>
      <c r="M59" s="248">
        <f>G59*(1+L59/100)</f>
        <v>0</v>
      </c>
      <c r="N59" s="248">
        <v>0</v>
      </c>
      <c r="O59" s="248">
        <f>ROUND(E59*N59,2)</f>
        <v>0</v>
      </c>
      <c r="P59" s="248">
        <v>0</v>
      </c>
      <c r="Q59" s="248">
        <f>ROUND(E59*P59,2)</f>
        <v>0</v>
      </c>
      <c r="R59" s="248"/>
      <c r="S59" s="248" t="s">
        <v>263</v>
      </c>
      <c r="T59" s="249" t="s">
        <v>264</v>
      </c>
      <c r="U59" s="222">
        <v>0</v>
      </c>
      <c r="V59" s="222">
        <f>ROUND(E59*U59,2)</f>
        <v>0</v>
      </c>
      <c r="W59" s="222"/>
      <c r="X59" s="222" t="s">
        <v>147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148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3">
        <v>51</v>
      </c>
      <c r="B60" s="244" t="s">
        <v>610</v>
      </c>
      <c r="C60" s="257" t="s">
        <v>577</v>
      </c>
      <c r="D60" s="245" t="s">
        <v>159</v>
      </c>
      <c r="E60" s="246">
        <v>32</v>
      </c>
      <c r="F60" s="247"/>
      <c r="G60" s="248">
        <f>ROUND(E60*F60,2)</f>
        <v>0</v>
      </c>
      <c r="H60" s="247"/>
      <c r="I60" s="248">
        <f>ROUND(E60*H60,2)</f>
        <v>0</v>
      </c>
      <c r="J60" s="247"/>
      <c r="K60" s="248">
        <f>ROUND(E60*J60,2)</f>
        <v>0</v>
      </c>
      <c r="L60" s="248">
        <v>15</v>
      </c>
      <c r="M60" s="248">
        <f>G60*(1+L60/100)</f>
        <v>0</v>
      </c>
      <c r="N60" s="248">
        <v>0</v>
      </c>
      <c r="O60" s="248">
        <f>ROUND(E60*N60,2)</f>
        <v>0</v>
      </c>
      <c r="P60" s="248">
        <v>0</v>
      </c>
      <c r="Q60" s="248">
        <f>ROUND(E60*P60,2)</f>
        <v>0</v>
      </c>
      <c r="R60" s="248"/>
      <c r="S60" s="248" t="s">
        <v>263</v>
      </c>
      <c r="T60" s="249" t="s">
        <v>264</v>
      </c>
      <c r="U60" s="222">
        <v>0</v>
      </c>
      <c r="V60" s="222">
        <f>ROUND(E60*U60,2)</f>
        <v>0</v>
      </c>
      <c r="W60" s="222"/>
      <c r="X60" s="222" t="s">
        <v>147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148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3">
        <v>52</v>
      </c>
      <c r="B61" s="244" t="s">
        <v>611</v>
      </c>
      <c r="C61" s="257" t="s">
        <v>579</v>
      </c>
      <c r="D61" s="245" t="s">
        <v>159</v>
      </c>
      <c r="E61" s="246">
        <v>18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15</v>
      </c>
      <c r="M61" s="248">
        <f>G61*(1+L61/100)</f>
        <v>0</v>
      </c>
      <c r="N61" s="248">
        <v>0</v>
      </c>
      <c r="O61" s="248">
        <f>ROUND(E61*N61,2)</f>
        <v>0</v>
      </c>
      <c r="P61" s="248">
        <v>0</v>
      </c>
      <c r="Q61" s="248">
        <f>ROUND(E61*P61,2)</f>
        <v>0</v>
      </c>
      <c r="R61" s="248"/>
      <c r="S61" s="248" t="s">
        <v>263</v>
      </c>
      <c r="T61" s="249" t="s">
        <v>264</v>
      </c>
      <c r="U61" s="222">
        <v>0</v>
      </c>
      <c r="V61" s="222">
        <f>ROUND(E61*U61,2)</f>
        <v>0</v>
      </c>
      <c r="W61" s="222"/>
      <c r="X61" s="222" t="s">
        <v>147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148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3">
        <v>53</v>
      </c>
      <c r="B62" s="244" t="s">
        <v>612</v>
      </c>
      <c r="C62" s="257" t="s">
        <v>581</v>
      </c>
      <c r="D62" s="245" t="s">
        <v>159</v>
      </c>
      <c r="E62" s="246">
        <v>24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15</v>
      </c>
      <c r="M62" s="248">
        <f>G62*(1+L62/100)</f>
        <v>0</v>
      </c>
      <c r="N62" s="248">
        <v>0</v>
      </c>
      <c r="O62" s="248">
        <f>ROUND(E62*N62,2)</f>
        <v>0</v>
      </c>
      <c r="P62" s="248">
        <v>0</v>
      </c>
      <c r="Q62" s="248">
        <f>ROUND(E62*P62,2)</f>
        <v>0</v>
      </c>
      <c r="R62" s="248"/>
      <c r="S62" s="248" t="s">
        <v>263</v>
      </c>
      <c r="T62" s="249" t="s">
        <v>264</v>
      </c>
      <c r="U62" s="222">
        <v>0</v>
      </c>
      <c r="V62" s="222">
        <f>ROUND(E62*U62,2)</f>
        <v>0</v>
      </c>
      <c r="W62" s="222"/>
      <c r="X62" s="222" t="s">
        <v>147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148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3">
        <v>54</v>
      </c>
      <c r="B63" s="244" t="s">
        <v>613</v>
      </c>
      <c r="C63" s="257" t="s">
        <v>583</v>
      </c>
      <c r="D63" s="245" t="s">
        <v>159</v>
      </c>
      <c r="E63" s="246">
        <v>24</v>
      </c>
      <c r="F63" s="247"/>
      <c r="G63" s="248">
        <f>ROUND(E63*F63,2)</f>
        <v>0</v>
      </c>
      <c r="H63" s="247"/>
      <c r="I63" s="248">
        <f>ROUND(E63*H63,2)</f>
        <v>0</v>
      </c>
      <c r="J63" s="247"/>
      <c r="K63" s="248">
        <f>ROUND(E63*J63,2)</f>
        <v>0</v>
      </c>
      <c r="L63" s="248">
        <v>15</v>
      </c>
      <c r="M63" s="248">
        <f>G63*(1+L63/100)</f>
        <v>0</v>
      </c>
      <c r="N63" s="248">
        <v>0</v>
      </c>
      <c r="O63" s="248">
        <f>ROUND(E63*N63,2)</f>
        <v>0</v>
      </c>
      <c r="P63" s="248">
        <v>0</v>
      </c>
      <c r="Q63" s="248">
        <f>ROUND(E63*P63,2)</f>
        <v>0</v>
      </c>
      <c r="R63" s="248"/>
      <c r="S63" s="248" t="s">
        <v>263</v>
      </c>
      <c r="T63" s="249" t="s">
        <v>264</v>
      </c>
      <c r="U63" s="222">
        <v>0</v>
      </c>
      <c r="V63" s="222">
        <f>ROUND(E63*U63,2)</f>
        <v>0</v>
      </c>
      <c r="W63" s="222"/>
      <c r="X63" s="222" t="s">
        <v>147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148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3">
        <v>55</v>
      </c>
      <c r="B64" s="244" t="s">
        <v>614</v>
      </c>
      <c r="C64" s="257" t="s">
        <v>585</v>
      </c>
      <c r="D64" s="245" t="s">
        <v>159</v>
      </c>
      <c r="E64" s="246">
        <v>4</v>
      </c>
      <c r="F64" s="247"/>
      <c r="G64" s="248">
        <f>ROUND(E64*F64,2)</f>
        <v>0</v>
      </c>
      <c r="H64" s="247"/>
      <c r="I64" s="248">
        <f>ROUND(E64*H64,2)</f>
        <v>0</v>
      </c>
      <c r="J64" s="247"/>
      <c r="K64" s="248">
        <f>ROUND(E64*J64,2)</f>
        <v>0</v>
      </c>
      <c r="L64" s="248">
        <v>15</v>
      </c>
      <c r="M64" s="248">
        <f>G64*(1+L64/100)</f>
        <v>0</v>
      </c>
      <c r="N64" s="248">
        <v>0</v>
      </c>
      <c r="O64" s="248">
        <f>ROUND(E64*N64,2)</f>
        <v>0</v>
      </c>
      <c r="P64" s="248">
        <v>0</v>
      </c>
      <c r="Q64" s="248">
        <f>ROUND(E64*P64,2)</f>
        <v>0</v>
      </c>
      <c r="R64" s="248"/>
      <c r="S64" s="248" t="s">
        <v>263</v>
      </c>
      <c r="T64" s="249" t="s">
        <v>264</v>
      </c>
      <c r="U64" s="222">
        <v>0</v>
      </c>
      <c r="V64" s="222">
        <f>ROUND(E64*U64,2)</f>
        <v>0</v>
      </c>
      <c r="W64" s="222"/>
      <c r="X64" s="222" t="s">
        <v>147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148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3">
        <v>56</v>
      </c>
      <c r="B65" s="244" t="s">
        <v>615</v>
      </c>
      <c r="C65" s="257" t="s">
        <v>587</v>
      </c>
      <c r="D65" s="245" t="s">
        <v>159</v>
      </c>
      <c r="E65" s="246">
        <v>16</v>
      </c>
      <c r="F65" s="247"/>
      <c r="G65" s="248">
        <f>ROUND(E65*F65,2)</f>
        <v>0</v>
      </c>
      <c r="H65" s="247"/>
      <c r="I65" s="248">
        <f>ROUND(E65*H65,2)</f>
        <v>0</v>
      </c>
      <c r="J65" s="247"/>
      <c r="K65" s="248">
        <f>ROUND(E65*J65,2)</f>
        <v>0</v>
      </c>
      <c r="L65" s="248">
        <v>15</v>
      </c>
      <c r="M65" s="248">
        <f>G65*(1+L65/100)</f>
        <v>0</v>
      </c>
      <c r="N65" s="248">
        <v>0</v>
      </c>
      <c r="O65" s="248">
        <f>ROUND(E65*N65,2)</f>
        <v>0</v>
      </c>
      <c r="P65" s="248">
        <v>0</v>
      </c>
      <c r="Q65" s="248">
        <f>ROUND(E65*P65,2)</f>
        <v>0</v>
      </c>
      <c r="R65" s="248"/>
      <c r="S65" s="248" t="s">
        <v>263</v>
      </c>
      <c r="T65" s="249" t="s">
        <v>264</v>
      </c>
      <c r="U65" s="222">
        <v>0</v>
      </c>
      <c r="V65" s="222">
        <f>ROUND(E65*U65,2)</f>
        <v>0</v>
      </c>
      <c r="W65" s="222"/>
      <c r="X65" s="222" t="s">
        <v>147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148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3">
        <v>57</v>
      </c>
      <c r="B66" s="244" t="s">
        <v>616</v>
      </c>
      <c r="C66" s="257" t="s">
        <v>617</v>
      </c>
      <c r="D66" s="245" t="s">
        <v>235</v>
      </c>
      <c r="E66" s="246">
        <v>48</v>
      </c>
      <c r="F66" s="247"/>
      <c r="G66" s="248">
        <f>ROUND(E66*F66,2)</f>
        <v>0</v>
      </c>
      <c r="H66" s="247"/>
      <c r="I66" s="248">
        <f>ROUND(E66*H66,2)</f>
        <v>0</v>
      </c>
      <c r="J66" s="247"/>
      <c r="K66" s="248">
        <f>ROUND(E66*J66,2)</f>
        <v>0</v>
      </c>
      <c r="L66" s="248">
        <v>15</v>
      </c>
      <c r="M66" s="248">
        <f>G66*(1+L66/100)</f>
        <v>0</v>
      </c>
      <c r="N66" s="248">
        <v>0</v>
      </c>
      <c r="O66" s="248">
        <f>ROUND(E66*N66,2)</f>
        <v>0</v>
      </c>
      <c r="P66" s="248">
        <v>0</v>
      </c>
      <c r="Q66" s="248">
        <f>ROUND(E66*P66,2)</f>
        <v>0</v>
      </c>
      <c r="R66" s="248"/>
      <c r="S66" s="248" t="s">
        <v>263</v>
      </c>
      <c r="T66" s="249" t="s">
        <v>264</v>
      </c>
      <c r="U66" s="222">
        <v>0</v>
      </c>
      <c r="V66" s="222">
        <f>ROUND(E66*U66,2)</f>
        <v>0</v>
      </c>
      <c r="W66" s="222"/>
      <c r="X66" s="222" t="s">
        <v>147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148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3">
        <v>58</v>
      </c>
      <c r="B67" s="244" t="s">
        <v>59</v>
      </c>
      <c r="C67" s="257" t="s">
        <v>618</v>
      </c>
      <c r="D67" s="245" t="s">
        <v>235</v>
      </c>
      <c r="E67" s="246">
        <v>2</v>
      </c>
      <c r="F67" s="247"/>
      <c r="G67" s="248">
        <f>ROUND(E67*F67,2)</f>
        <v>0</v>
      </c>
      <c r="H67" s="247"/>
      <c r="I67" s="248">
        <f>ROUND(E67*H67,2)</f>
        <v>0</v>
      </c>
      <c r="J67" s="247"/>
      <c r="K67" s="248">
        <f>ROUND(E67*J67,2)</f>
        <v>0</v>
      </c>
      <c r="L67" s="248">
        <v>15</v>
      </c>
      <c r="M67" s="248">
        <f>G67*(1+L67/100)</f>
        <v>0</v>
      </c>
      <c r="N67" s="248">
        <v>0</v>
      </c>
      <c r="O67" s="248">
        <f>ROUND(E67*N67,2)</f>
        <v>0</v>
      </c>
      <c r="P67" s="248">
        <v>0</v>
      </c>
      <c r="Q67" s="248">
        <f>ROUND(E67*P67,2)</f>
        <v>0</v>
      </c>
      <c r="R67" s="248"/>
      <c r="S67" s="248" t="s">
        <v>263</v>
      </c>
      <c r="T67" s="249" t="s">
        <v>264</v>
      </c>
      <c r="U67" s="222">
        <v>0</v>
      </c>
      <c r="V67" s="222">
        <f>ROUND(E67*U67,2)</f>
        <v>0</v>
      </c>
      <c r="W67" s="222"/>
      <c r="X67" s="222" t="s">
        <v>147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148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3">
        <v>59</v>
      </c>
      <c r="B68" s="244" t="s">
        <v>619</v>
      </c>
      <c r="C68" s="257" t="s">
        <v>620</v>
      </c>
      <c r="D68" s="245" t="s">
        <v>159</v>
      </c>
      <c r="E68" s="246">
        <v>104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15</v>
      </c>
      <c r="M68" s="248">
        <f>G68*(1+L68/100)</f>
        <v>0</v>
      </c>
      <c r="N68" s="248">
        <v>0</v>
      </c>
      <c r="O68" s="248">
        <f>ROUND(E68*N68,2)</f>
        <v>0</v>
      </c>
      <c r="P68" s="248">
        <v>0</v>
      </c>
      <c r="Q68" s="248">
        <f>ROUND(E68*P68,2)</f>
        <v>0</v>
      </c>
      <c r="R68" s="248"/>
      <c r="S68" s="248" t="s">
        <v>263</v>
      </c>
      <c r="T68" s="249" t="s">
        <v>264</v>
      </c>
      <c r="U68" s="222">
        <v>0</v>
      </c>
      <c r="V68" s="222">
        <f>ROUND(E68*U68,2)</f>
        <v>0</v>
      </c>
      <c r="W68" s="222"/>
      <c r="X68" s="222" t="s">
        <v>147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148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3">
        <v>60</v>
      </c>
      <c r="B69" s="244" t="s">
        <v>621</v>
      </c>
      <c r="C69" s="257" t="s">
        <v>622</v>
      </c>
      <c r="D69" s="245" t="s">
        <v>159</v>
      </c>
      <c r="E69" s="246">
        <v>20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15</v>
      </c>
      <c r="M69" s="248">
        <f>G69*(1+L69/100)</f>
        <v>0</v>
      </c>
      <c r="N69" s="248">
        <v>0</v>
      </c>
      <c r="O69" s="248">
        <f>ROUND(E69*N69,2)</f>
        <v>0</v>
      </c>
      <c r="P69" s="248">
        <v>0</v>
      </c>
      <c r="Q69" s="248">
        <f>ROUND(E69*P69,2)</f>
        <v>0</v>
      </c>
      <c r="R69" s="248"/>
      <c r="S69" s="248" t="s">
        <v>263</v>
      </c>
      <c r="T69" s="249" t="s">
        <v>264</v>
      </c>
      <c r="U69" s="222">
        <v>0</v>
      </c>
      <c r="V69" s="222">
        <f>ROUND(E69*U69,2)</f>
        <v>0</v>
      </c>
      <c r="W69" s="222"/>
      <c r="X69" s="222" t="s">
        <v>147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148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3">
        <v>61</v>
      </c>
      <c r="B70" s="244" t="s">
        <v>623</v>
      </c>
      <c r="C70" s="257" t="s">
        <v>624</v>
      </c>
      <c r="D70" s="245" t="s">
        <v>159</v>
      </c>
      <c r="E70" s="246">
        <v>248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15</v>
      </c>
      <c r="M70" s="248">
        <f>G70*(1+L70/100)</f>
        <v>0</v>
      </c>
      <c r="N70" s="248">
        <v>0</v>
      </c>
      <c r="O70" s="248">
        <f>ROUND(E70*N70,2)</f>
        <v>0</v>
      </c>
      <c r="P70" s="248">
        <v>0</v>
      </c>
      <c r="Q70" s="248">
        <f>ROUND(E70*P70,2)</f>
        <v>0</v>
      </c>
      <c r="R70" s="248"/>
      <c r="S70" s="248" t="s">
        <v>263</v>
      </c>
      <c r="T70" s="249" t="s">
        <v>264</v>
      </c>
      <c r="U70" s="222">
        <v>0</v>
      </c>
      <c r="V70" s="222">
        <f>ROUND(E70*U70,2)</f>
        <v>0</v>
      </c>
      <c r="W70" s="222"/>
      <c r="X70" s="222" t="s">
        <v>147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148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3">
        <v>62</v>
      </c>
      <c r="B71" s="244" t="s">
        <v>625</v>
      </c>
      <c r="C71" s="257" t="s">
        <v>626</v>
      </c>
      <c r="D71" s="245" t="s">
        <v>235</v>
      </c>
      <c r="E71" s="246">
        <v>1</v>
      </c>
      <c r="F71" s="247"/>
      <c r="G71" s="248">
        <f>ROUND(E71*F71,2)</f>
        <v>0</v>
      </c>
      <c r="H71" s="247"/>
      <c r="I71" s="248">
        <f>ROUND(E71*H71,2)</f>
        <v>0</v>
      </c>
      <c r="J71" s="247"/>
      <c r="K71" s="248">
        <f>ROUND(E71*J71,2)</f>
        <v>0</v>
      </c>
      <c r="L71" s="248">
        <v>15</v>
      </c>
      <c r="M71" s="248">
        <f>G71*(1+L71/100)</f>
        <v>0</v>
      </c>
      <c r="N71" s="248">
        <v>0</v>
      </c>
      <c r="O71" s="248">
        <f>ROUND(E71*N71,2)</f>
        <v>0</v>
      </c>
      <c r="P71" s="248">
        <v>0</v>
      </c>
      <c r="Q71" s="248">
        <f>ROUND(E71*P71,2)</f>
        <v>0</v>
      </c>
      <c r="R71" s="248"/>
      <c r="S71" s="248" t="s">
        <v>263</v>
      </c>
      <c r="T71" s="249" t="s">
        <v>264</v>
      </c>
      <c r="U71" s="222">
        <v>0</v>
      </c>
      <c r="V71" s="222">
        <f>ROUND(E71*U71,2)</f>
        <v>0</v>
      </c>
      <c r="W71" s="222"/>
      <c r="X71" s="222" t="s">
        <v>147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148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3">
        <v>63</v>
      </c>
      <c r="B72" s="244" t="s">
        <v>627</v>
      </c>
      <c r="C72" s="257" t="s">
        <v>628</v>
      </c>
      <c r="D72" s="245" t="s">
        <v>235</v>
      </c>
      <c r="E72" s="246">
        <v>2</v>
      </c>
      <c r="F72" s="247"/>
      <c r="G72" s="248">
        <f>ROUND(E72*F72,2)</f>
        <v>0</v>
      </c>
      <c r="H72" s="247"/>
      <c r="I72" s="248">
        <f>ROUND(E72*H72,2)</f>
        <v>0</v>
      </c>
      <c r="J72" s="247"/>
      <c r="K72" s="248">
        <f>ROUND(E72*J72,2)</f>
        <v>0</v>
      </c>
      <c r="L72" s="248">
        <v>15</v>
      </c>
      <c r="M72" s="248">
        <f>G72*(1+L72/100)</f>
        <v>0</v>
      </c>
      <c r="N72" s="248">
        <v>0</v>
      </c>
      <c r="O72" s="248">
        <f>ROUND(E72*N72,2)</f>
        <v>0</v>
      </c>
      <c r="P72" s="248">
        <v>0</v>
      </c>
      <c r="Q72" s="248">
        <f>ROUND(E72*P72,2)</f>
        <v>0</v>
      </c>
      <c r="R72" s="248"/>
      <c r="S72" s="248" t="s">
        <v>263</v>
      </c>
      <c r="T72" s="249" t="s">
        <v>264</v>
      </c>
      <c r="U72" s="222">
        <v>0</v>
      </c>
      <c r="V72" s="222">
        <f>ROUND(E72*U72,2)</f>
        <v>0</v>
      </c>
      <c r="W72" s="222"/>
      <c r="X72" s="222" t="s">
        <v>147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148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3">
        <v>64</v>
      </c>
      <c r="B73" s="244" t="s">
        <v>629</v>
      </c>
      <c r="C73" s="257" t="s">
        <v>630</v>
      </c>
      <c r="D73" s="245" t="s">
        <v>235</v>
      </c>
      <c r="E73" s="246">
        <v>4</v>
      </c>
      <c r="F73" s="247"/>
      <c r="G73" s="248">
        <f>ROUND(E73*F73,2)</f>
        <v>0</v>
      </c>
      <c r="H73" s="247"/>
      <c r="I73" s="248">
        <f>ROUND(E73*H73,2)</f>
        <v>0</v>
      </c>
      <c r="J73" s="247"/>
      <c r="K73" s="248">
        <f>ROUND(E73*J73,2)</f>
        <v>0</v>
      </c>
      <c r="L73" s="248">
        <v>15</v>
      </c>
      <c r="M73" s="248">
        <f>G73*(1+L73/100)</f>
        <v>0</v>
      </c>
      <c r="N73" s="248">
        <v>0</v>
      </c>
      <c r="O73" s="248">
        <f>ROUND(E73*N73,2)</f>
        <v>0</v>
      </c>
      <c r="P73" s="248">
        <v>0</v>
      </c>
      <c r="Q73" s="248">
        <f>ROUND(E73*P73,2)</f>
        <v>0</v>
      </c>
      <c r="R73" s="248"/>
      <c r="S73" s="248" t="s">
        <v>263</v>
      </c>
      <c r="T73" s="249" t="s">
        <v>264</v>
      </c>
      <c r="U73" s="222">
        <v>0</v>
      </c>
      <c r="V73" s="222">
        <f>ROUND(E73*U73,2)</f>
        <v>0</v>
      </c>
      <c r="W73" s="222"/>
      <c r="X73" s="222" t="s">
        <v>147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148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3">
        <v>65</v>
      </c>
      <c r="B74" s="244" t="s">
        <v>631</v>
      </c>
      <c r="C74" s="257" t="s">
        <v>632</v>
      </c>
      <c r="D74" s="245" t="s">
        <v>235</v>
      </c>
      <c r="E74" s="246">
        <v>4</v>
      </c>
      <c r="F74" s="247"/>
      <c r="G74" s="248">
        <f>ROUND(E74*F74,2)</f>
        <v>0</v>
      </c>
      <c r="H74" s="247"/>
      <c r="I74" s="248">
        <f>ROUND(E74*H74,2)</f>
        <v>0</v>
      </c>
      <c r="J74" s="247"/>
      <c r="K74" s="248">
        <f>ROUND(E74*J74,2)</f>
        <v>0</v>
      </c>
      <c r="L74" s="248">
        <v>15</v>
      </c>
      <c r="M74" s="248">
        <f>G74*(1+L74/100)</f>
        <v>0</v>
      </c>
      <c r="N74" s="248">
        <v>0</v>
      </c>
      <c r="O74" s="248">
        <f>ROUND(E74*N74,2)</f>
        <v>0</v>
      </c>
      <c r="P74" s="248">
        <v>0</v>
      </c>
      <c r="Q74" s="248">
        <f>ROUND(E74*P74,2)</f>
        <v>0</v>
      </c>
      <c r="R74" s="248"/>
      <c r="S74" s="248" t="s">
        <v>263</v>
      </c>
      <c r="T74" s="249" t="s">
        <v>264</v>
      </c>
      <c r="U74" s="222">
        <v>0</v>
      </c>
      <c r="V74" s="222">
        <f>ROUND(E74*U74,2)</f>
        <v>0</v>
      </c>
      <c r="W74" s="222"/>
      <c r="X74" s="222" t="s">
        <v>147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148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3">
        <v>66</v>
      </c>
      <c r="B75" s="244" t="s">
        <v>633</v>
      </c>
      <c r="C75" s="257" t="s">
        <v>634</v>
      </c>
      <c r="D75" s="245" t="s">
        <v>235</v>
      </c>
      <c r="E75" s="246">
        <v>66</v>
      </c>
      <c r="F75" s="247"/>
      <c r="G75" s="248">
        <f>ROUND(E75*F75,2)</f>
        <v>0</v>
      </c>
      <c r="H75" s="247"/>
      <c r="I75" s="248">
        <f>ROUND(E75*H75,2)</f>
        <v>0</v>
      </c>
      <c r="J75" s="247"/>
      <c r="K75" s="248">
        <f>ROUND(E75*J75,2)</f>
        <v>0</v>
      </c>
      <c r="L75" s="248">
        <v>15</v>
      </c>
      <c r="M75" s="248">
        <f>G75*(1+L75/100)</f>
        <v>0</v>
      </c>
      <c r="N75" s="248">
        <v>0</v>
      </c>
      <c r="O75" s="248">
        <f>ROUND(E75*N75,2)</f>
        <v>0</v>
      </c>
      <c r="P75" s="248">
        <v>0</v>
      </c>
      <c r="Q75" s="248">
        <f>ROUND(E75*P75,2)</f>
        <v>0</v>
      </c>
      <c r="R75" s="248"/>
      <c r="S75" s="248" t="s">
        <v>263</v>
      </c>
      <c r="T75" s="249" t="s">
        <v>264</v>
      </c>
      <c r="U75" s="222">
        <v>0</v>
      </c>
      <c r="V75" s="222">
        <f>ROUND(E75*U75,2)</f>
        <v>0</v>
      </c>
      <c r="W75" s="222"/>
      <c r="X75" s="222" t="s">
        <v>147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148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3">
        <v>67</v>
      </c>
      <c r="B76" s="244" t="s">
        <v>635</v>
      </c>
      <c r="C76" s="257" t="s">
        <v>589</v>
      </c>
      <c r="D76" s="245" t="s">
        <v>235</v>
      </c>
      <c r="E76" s="246">
        <v>4</v>
      </c>
      <c r="F76" s="247"/>
      <c r="G76" s="248">
        <f>ROUND(E76*F76,2)</f>
        <v>0</v>
      </c>
      <c r="H76" s="247"/>
      <c r="I76" s="248">
        <f>ROUND(E76*H76,2)</f>
        <v>0</v>
      </c>
      <c r="J76" s="247"/>
      <c r="K76" s="248">
        <f>ROUND(E76*J76,2)</f>
        <v>0</v>
      </c>
      <c r="L76" s="248">
        <v>15</v>
      </c>
      <c r="M76" s="248">
        <f>G76*(1+L76/100)</f>
        <v>0</v>
      </c>
      <c r="N76" s="248">
        <v>0</v>
      </c>
      <c r="O76" s="248">
        <f>ROUND(E76*N76,2)</f>
        <v>0</v>
      </c>
      <c r="P76" s="248">
        <v>0</v>
      </c>
      <c r="Q76" s="248">
        <f>ROUND(E76*P76,2)</f>
        <v>0</v>
      </c>
      <c r="R76" s="248"/>
      <c r="S76" s="248" t="s">
        <v>263</v>
      </c>
      <c r="T76" s="249" t="s">
        <v>264</v>
      </c>
      <c r="U76" s="222">
        <v>0</v>
      </c>
      <c r="V76" s="222">
        <f>ROUND(E76*U76,2)</f>
        <v>0</v>
      </c>
      <c r="W76" s="222"/>
      <c r="X76" s="222" t="s">
        <v>521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522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x14ac:dyDescent="0.2">
      <c r="A77" s="226" t="s">
        <v>140</v>
      </c>
      <c r="B77" s="227" t="s">
        <v>103</v>
      </c>
      <c r="C77" s="251" t="s">
        <v>104</v>
      </c>
      <c r="D77" s="228"/>
      <c r="E77" s="229"/>
      <c r="F77" s="230"/>
      <c r="G77" s="230">
        <f>SUMIF(AG78:AG81,"&lt;&gt;NOR",G78:G81)</f>
        <v>0</v>
      </c>
      <c r="H77" s="230"/>
      <c r="I77" s="230">
        <f>SUM(I78:I81)</f>
        <v>0</v>
      </c>
      <c r="J77" s="230"/>
      <c r="K77" s="230">
        <f>SUM(K78:K81)</f>
        <v>0</v>
      </c>
      <c r="L77" s="230"/>
      <c r="M77" s="230">
        <f>SUM(M78:M81)</f>
        <v>0</v>
      </c>
      <c r="N77" s="230"/>
      <c r="O77" s="230">
        <f>SUM(O78:O81)</f>
        <v>0</v>
      </c>
      <c r="P77" s="230"/>
      <c r="Q77" s="230">
        <f>SUM(Q78:Q81)</f>
        <v>0</v>
      </c>
      <c r="R77" s="230"/>
      <c r="S77" s="230"/>
      <c r="T77" s="231"/>
      <c r="U77" s="225"/>
      <c r="V77" s="225">
        <f>SUM(V78:V81)</f>
        <v>0</v>
      </c>
      <c r="W77" s="225"/>
      <c r="X77" s="225"/>
      <c r="AG77" t="s">
        <v>141</v>
      </c>
    </row>
    <row r="78" spans="1:60" outlineLevel="1" x14ac:dyDescent="0.2">
      <c r="A78" s="243">
        <v>68</v>
      </c>
      <c r="B78" s="244" t="s">
        <v>636</v>
      </c>
      <c r="C78" s="257" t="s">
        <v>637</v>
      </c>
      <c r="D78" s="245" t="s">
        <v>235</v>
      </c>
      <c r="E78" s="246">
        <v>1</v>
      </c>
      <c r="F78" s="247"/>
      <c r="G78" s="248">
        <f>ROUND(E78*F78,2)</f>
        <v>0</v>
      </c>
      <c r="H78" s="247"/>
      <c r="I78" s="248">
        <f>ROUND(E78*H78,2)</f>
        <v>0</v>
      </c>
      <c r="J78" s="247"/>
      <c r="K78" s="248">
        <f>ROUND(E78*J78,2)</f>
        <v>0</v>
      </c>
      <c r="L78" s="248">
        <v>15</v>
      </c>
      <c r="M78" s="248">
        <f>G78*(1+L78/100)</f>
        <v>0</v>
      </c>
      <c r="N78" s="248">
        <v>0</v>
      </c>
      <c r="O78" s="248">
        <f>ROUND(E78*N78,2)</f>
        <v>0</v>
      </c>
      <c r="P78" s="248">
        <v>0</v>
      </c>
      <c r="Q78" s="248">
        <f>ROUND(E78*P78,2)</f>
        <v>0</v>
      </c>
      <c r="R78" s="248"/>
      <c r="S78" s="248" t="s">
        <v>263</v>
      </c>
      <c r="T78" s="249" t="s">
        <v>264</v>
      </c>
      <c r="U78" s="222">
        <v>0</v>
      </c>
      <c r="V78" s="222">
        <f>ROUND(E78*U78,2)</f>
        <v>0</v>
      </c>
      <c r="W78" s="222"/>
      <c r="X78" s="222" t="s">
        <v>147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148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3">
        <v>69</v>
      </c>
      <c r="B79" s="244" t="s">
        <v>638</v>
      </c>
      <c r="C79" s="257" t="s">
        <v>639</v>
      </c>
      <c r="D79" s="245" t="s">
        <v>235</v>
      </c>
      <c r="E79" s="246">
        <v>1</v>
      </c>
      <c r="F79" s="247"/>
      <c r="G79" s="248">
        <f>ROUND(E79*F79,2)</f>
        <v>0</v>
      </c>
      <c r="H79" s="247"/>
      <c r="I79" s="248">
        <f>ROUND(E79*H79,2)</f>
        <v>0</v>
      </c>
      <c r="J79" s="247"/>
      <c r="K79" s="248">
        <f>ROUND(E79*J79,2)</f>
        <v>0</v>
      </c>
      <c r="L79" s="248">
        <v>15</v>
      </c>
      <c r="M79" s="248">
        <f>G79*(1+L79/100)</f>
        <v>0</v>
      </c>
      <c r="N79" s="248">
        <v>0</v>
      </c>
      <c r="O79" s="248">
        <f>ROUND(E79*N79,2)</f>
        <v>0</v>
      </c>
      <c r="P79" s="248">
        <v>0</v>
      </c>
      <c r="Q79" s="248">
        <f>ROUND(E79*P79,2)</f>
        <v>0</v>
      </c>
      <c r="R79" s="248"/>
      <c r="S79" s="248" t="s">
        <v>263</v>
      </c>
      <c r="T79" s="249" t="s">
        <v>264</v>
      </c>
      <c r="U79" s="222">
        <v>0</v>
      </c>
      <c r="V79" s="222">
        <f>ROUND(E79*U79,2)</f>
        <v>0</v>
      </c>
      <c r="W79" s="222"/>
      <c r="X79" s="222" t="s">
        <v>147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148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3">
        <v>70</v>
      </c>
      <c r="B80" s="244" t="s">
        <v>640</v>
      </c>
      <c r="C80" s="257" t="s">
        <v>641</v>
      </c>
      <c r="D80" s="245" t="s">
        <v>235</v>
      </c>
      <c r="E80" s="246">
        <v>3</v>
      </c>
      <c r="F80" s="247"/>
      <c r="G80" s="248">
        <f>ROUND(E80*F80,2)</f>
        <v>0</v>
      </c>
      <c r="H80" s="247"/>
      <c r="I80" s="248">
        <f>ROUND(E80*H80,2)</f>
        <v>0</v>
      </c>
      <c r="J80" s="247"/>
      <c r="K80" s="248">
        <f>ROUND(E80*J80,2)</f>
        <v>0</v>
      </c>
      <c r="L80" s="248">
        <v>15</v>
      </c>
      <c r="M80" s="248">
        <f>G80*(1+L80/100)</f>
        <v>0</v>
      </c>
      <c r="N80" s="248">
        <v>0</v>
      </c>
      <c r="O80" s="248">
        <f>ROUND(E80*N80,2)</f>
        <v>0</v>
      </c>
      <c r="P80" s="248">
        <v>0</v>
      </c>
      <c r="Q80" s="248">
        <f>ROUND(E80*P80,2)</f>
        <v>0</v>
      </c>
      <c r="R80" s="248"/>
      <c r="S80" s="248" t="s">
        <v>263</v>
      </c>
      <c r="T80" s="249" t="s">
        <v>264</v>
      </c>
      <c r="U80" s="222">
        <v>0</v>
      </c>
      <c r="V80" s="222">
        <f>ROUND(E80*U80,2)</f>
        <v>0</v>
      </c>
      <c r="W80" s="222"/>
      <c r="X80" s="222" t="s">
        <v>147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148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3">
        <v>71</v>
      </c>
      <c r="B81" s="244" t="s">
        <v>642</v>
      </c>
      <c r="C81" s="257" t="s">
        <v>643</v>
      </c>
      <c r="D81" s="245" t="s">
        <v>235</v>
      </c>
      <c r="E81" s="246">
        <v>3</v>
      </c>
      <c r="F81" s="247"/>
      <c r="G81" s="248">
        <f>ROUND(E81*F81,2)</f>
        <v>0</v>
      </c>
      <c r="H81" s="247"/>
      <c r="I81" s="248">
        <f>ROUND(E81*H81,2)</f>
        <v>0</v>
      </c>
      <c r="J81" s="247"/>
      <c r="K81" s="248">
        <f>ROUND(E81*J81,2)</f>
        <v>0</v>
      </c>
      <c r="L81" s="248">
        <v>15</v>
      </c>
      <c r="M81" s="248">
        <f>G81*(1+L81/100)</f>
        <v>0</v>
      </c>
      <c r="N81" s="248">
        <v>0</v>
      </c>
      <c r="O81" s="248">
        <f>ROUND(E81*N81,2)</f>
        <v>0</v>
      </c>
      <c r="P81" s="248">
        <v>0</v>
      </c>
      <c r="Q81" s="248">
        <f>ROUND(E81*P81,2)</f>
        <v>0</v>
      </c>
      <c r="R81" s="248"/>
      <c r="S81" s="248" t="s">
        <v>263</v>
      </c>
      <c r="T81" s="249" t="s">
        <v>264</v>
      </c>
      <c r="U81" s="222">
        <v>0</v>
      </c>
      <c r="V81" s="222">
        <f>ROUND(E81*U81,2)</f>
        <v>0</v>
      </c>
      <c r="W81" s="222"/>
      <c r="X81" s="222" t="s">
        <v>147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148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26" t="s">
        <v>140</v>
      </c>
      <c r="B82" s="227" t="s">
        <v>105</v>
      </c>
      <c r="C82" s="251" t="s">
        <v>106</v>
      </c>
      <c r="D82" s="228"/>
      <c r="E82" s="229"/>
      <c r="F82" s="230"/>
      <c r="G82" s="230">
        <f>SUMIF(AG83:AG93,"&lt;&gt;NOR",G83:G93)</f>
        <v>0</v>
      </c>
      <c r="H82" s="230"/>
      <c r="I82" s="230">
        <f>SUM(I83:I93)</f>
        <v>0</v>
      </c>
      <c r="J82" s="230"/>
      <c r="K82" s="230">
        <f>SUM(K83:K93)</f>
        <v>0</v>
      </c>
      <c r="L82" s="230"/>
      <c r="M82" s="230">
        <f>SUM(M83:M93)</f>
        <v>0</v>
      </c>
      <c r="N82" s="230"/>
      <c r="O82" s="230">
        <f>SUM(O83:O93)</f>
        <v>0</v>
      </c>
      <c r="P82" s="230"/>
      <c r="Q82" s="230">
        <f>SUM(Q83:Q93)</f>
        <v>0</v>
      </c>
      <c r="R82" s="230"/>
      <c r="S82" s="230"/>
      <c r="T82" s="231"/>
      <c r="U82" s="225"/>
      <c r="V82" s="225">
        <f>SUM(V83:V93)</f>
        <v>0</v>
      </c>
      <c r="W82" s="225"/>
      <c r="X82" s="225"/>
      <c r="AG82" t="s">
        <v>141</v>
      </c>
    </row>
    <row r="83" spans="1:60" outlineLevel="1" x14ac:dyDescent="0.2">
      <c r="A83" s="243">
        <v>72</v>
      </c>
      <c r="B83" s="244" t="s">
        <v>644</v>
      </c>
      <c r="C83" s="257" t="s">
        <v>645</v>
      </c>
      <c r="D83" s="245" t="s">
        <v>235</v>
      </c>
      <c r="E83" s="246">
        <v>1</v>
      </c>
      <c r="F83" s="247"/>
      <c r="G83" s="248">
        <f>ROUND(E83*F83,2)</f>
        <v>0</v>
      </c>
      <c r="H83" s="247"/>
      <c r="I83" s="248">
        <f>ROUND(E83*H83,2)</f>
        <v>0</v>
      </c>
      <c r="J83" s="247"/>
      <c r="K83" s="248">
        <f>ROUND(E83*J83,2)</f>
        <v>0</v>
      </c>
      <c r="L83" s="248">
        <v>15</v>
      </c>
      <c r="M83" s="248">
        <f>G83*(1+L83/100)</f>
        <v>0</v>
      </c>
      <c r="N83" s="248">
        <v>0</v>
      </c>
      <c r="O83" s="248">
        <f>ROUND(E83*N83,2)</f>
        <v>0</v>
      </c>
      <c r="P83" s="248">
        <v>0</v>
      </c>
      <c r="Q83" s="248">
        <f>ROUND(E83*P83,2)</f>
        <v>0</v>
      </c>
      <c r="R83" s="248"/>
      <c r="S83" s="248" t="s">
        <v>263</v>
      </c>
      <c r="T83" s="249" t="s">
        <v>264</v>
      </c>
      <c r="U83" s="222">
        <v>0</v>
      </c>
      <c r="V83" s="222">
        <f>ROUND(E83*U83,2)</f>
        <v>0</v>
      </c>
      <c r="W83" s="222"/>
      <c r="X83" s="222" t="s">
        <v>147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148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3">
        <v>73</v>
      </c>
      <c r="B84" s="244" t="s">
        <v>646</v>
      </c>
      <c r="C84" s="257" t="s">
        <v>647</v>
      </c>
      <c r="D84" s="245" t="s">
        <v>159</v>
      </c>
      <c r="E84" s="246">
        <v>0.5</v>
      </c>
      <c r="F84" s="247"/>
      <c r="G84" s="248">
        <f>ROUND(E84*F84,2)</f>
        <v>0</v>
      </c>
      <c r="H84" s="247"/>
      <c r="I84" s="248">
        <f>ROUND(E84*H84,2)</f>
        <v>0</v>
      </c>
      <c r="J84" s="247"/>
      <c r="K84" s="248">
        <f>ROUND(E84*J84,2)</f>
        <v>0</v>
      </c>
      <c r="L84" s="248">
        <v>15</v>
      </c>
      <c r="M84" s="248">
        <f>G84*(1+L84/100)</f>
        <v>0</v>
      </c>
      <c r="N84" s="248">
        <v>0</v>
      </c>
      <c r="O84" s="248">
        <f>ROUND(E84*N84,2)</f>
        <v>0</v>
      </c>
      <c r="P84" s="248">
        <v>0</v>
      </c>
      <c r="Q84" s="248">
        <f>ROUND(E84*P84,2)</f>
        <v>0</v>
      </c>
      <c r="R84" s="248"/>
      <c r="S84" s="248" t="s">
        <v>263</v>
      </c>
      <c r="T84" s="249" t="s">
        <v>264</v>
      </c>
      <c r="U84" s="222">
        <v>0</v>
      </c>
      <c r="V84" s="222">
        <f>ROUND(E84*U84,2)</f>
        <v>0</v>
      </c>
      <c r="W84" s="222"/>
      <c r="X84" s="222" t="s">
        <v>147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148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3">
        <v>74</v>
      </c>
      <c r="B85" s="244" t="s">
        <v>648</v>
      </c>
      <c r="C85" s="257" t="s">
        <v>649</v>
      </c>
      <c r="D85" s="245" t="s">
        <v>235</v>
      </c>
      <c r="E85" s="246">
        <v>1</v>
      </c>
      <c r="F85" s="247"/>
      <c r="G85" s="248">
        <f>ROUND(E85*F85,2)</f>
        <v>0</v>
      </c>
      <c r="H85" s="247"/>
      <c r="I85" s="248">
        <f>ROUND(E85*H85,2)</f>
        <v>0</v>
      </c>
      <c r="J85" s="247"/>
      <c r="K85" s="248">
        <f>ROUND(E85*J85,2)</f>
        <v>0</v>
      </c>
      <c r="L85" s="248">
        <v>15</v>
      </c>
      <c r="M85" s="248">
        <f>G85*(1+L85/100)</f>
        <v>0</v>
      </c>
      <c r="N85" s="248">
        <v>0</v>
      </c>
      <c r="O85" s="248">
        <f>ROUND(E85*N85,2)</f>
        <v>0</v>
      </c>
      <c r="P85" s="248">
        <v>0</v>
      </c>
      <c r="Q85" s="248">
        <f>ROUND(E85*P85,2)</f>
        <v>0</v>
      </c>
      <c r="R85" s="248"/>
      <c r="S85" s="248" t="s">
        <v>263</v>
      </c>
      <c r="T85" s="249" t="s">
        <v>264</v>
      </c>
      <c r="U85" s="222">
        <v>0</v>
      </c>
      <c r="V85" s="222">
        <f>ROUND(E85*U85,2)</f>
        <v>0</v>
      </c>
      <c r="W85" s="222"/>
      <c r="X85" s="222" t="s">
        <v>147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148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3">
        <v>75</v>
      </c>
      <c r="B86" s="244" t="s">
        <v>650</v>
      </c>
      <c r="C86" s="257" t="s">
        <v>651</v>
      </c>
      <c r="D86" s="245" t="s">
        <v>235</v>
      </c>
      <c r="E86" s="246">
        <v>2</v>
      </c>
      <c r="F86" s="247"/>
      <c r="G86" s="248">
        <f>ROUND(E86*F86,2)</f>
        <v>0</v>
      </c>
      <c r="H86" s="247"/>
      <c r="I86" s="248">
        <f>ROUND(E86*H86,2)</f>
        <v>0</v>
      </c>
      <c r="J86" s="247"/>
      <c r="K86" s="248">
        <f>ROUND(E86*J86,2)</f>
        <v>0</v>
      </c>
      <c r="L86" s="248">
        <v>15</v>
      </c>
      <c r="M86" s="248">
        <f>G86*(1+L86/100)</f>
        <v>0</v>
      </c>
      <c r="N86" s="248">
        <v>0</v>
      </c>
      <c r="O86" s="248">
        <f>ROUND(E86*N86,2)</f>
        <v>0</v>
      </c>
      <c r="P86" s="248">
        <v>0</v>
      </c>
      <c r="Q86" s="248">
        <f>ROUND(E86*P86,2)</f>
        <v>0</v>
      </c>
      <c r="R86" s="248"/>
      <c r="S86" s="248" t="s">
        <v>263</v>
      </c>
      <c r="T86" s="249" t="s">
        <v>264</v>
      </c>
      <c r="U86" s="222">
        <v>0</v>
      </c>
      <c r="V86" s="222">
        <f>ROUND(E86*U86,2)</f>
        <v>0</v>
      </c>
      <c r="W86" s="222"/>
      <c r="X86" s="222" t="s">
        <v>147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148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3">
        <v>76</v>
      </c>
      <c r="B87" s="244" t="s">
        <v>652</v>
      </c>
      <c r="C87" s="257" t="s">
        <v>653</v>
      </c>
      <c r="D87" s="245" t="s">
        <v>235</v>
      </c>
      <c r="E87" s="246">
        <v>8</v>
      </c>
      <c r="F87" s="247"/>
      <c r="G87" s="248">
        <f>ROUND(E87*F87,2)</f>
        <v>0</v>
      </c>
      <c r="H87" s="247"/>
      <c r="I87" s="248">
        <f>ROUND(E87*H87,2)</f>
        <v>0</v>
      </c>
      <c r="J87" s="247"/>
      <c r="K87" s="248">
        <f>ROUND(E87*J87,2)</f>
        <v>0</v>
      </c>
      <c r="L87" s="248">
        <v>15</v>
      </c>
      <c r="M87" s="248">
        <f>G87*(1+L87/100)</f>
        <v>0</v>
      </c>
      <c r="N87" s="248">
        <v>0</v>
      </c>
      <c r="O87" s="248">
        <f>ROUND(E87*N87,2)</f>
        <v>0</v>
      </c>
      <c r="P87" s="248">
        <v>0</v>
      </c>
      <c r="Q87" s="248">
        <f>ROUND(E87*P87,2)</f>
        <v>0</v>
      </c>
      <c r="R87" s="248"/>
      <c r="S87" s="248" t="s">
        <v>263</v>
      </c>
      <c r="T87" s="249" t="s">
        <v>264</v>
      </c>
      <c r="U87" s="222">
        <v>0</v>
      </c>
      <c r="V87" s="222">
        <f>ROUND(E87*U87,2)</f>
        <v>0</v>
      </c>
      <c r="W87" s="222"/>
      <c r="X87" s="222" t="s">
        <v>147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148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3">
        <v>77</v>
      </c>
      <c r="B88" s="244" t="s">
        <v>654</v>
      </c>
      <c r="C88" s="257" t="s">
        <v>655</v>
      </c>
      <c r="D88" s="245" t="s">
        <v>235</v>
      </c>
      <c r="E88" s="246">
        <v>2</v>
      </c>
      <c r="F88" s="247"/>
      <c r="G88" s="248">
        <f>ROUND(E88*F88,2)</f>
        <v>0</v>
      </c>
      <c r="H88" s="247"/>
      <c r="I88" s="248">
        <f>ROUND(E88*H88,2)</f>
        <v>0</v>
      </c>
      <c r="J88" s="247"/>
      <c r="K88" s="248">
        <f>ROUND(E88*J88,2)</f>
        <v>0</v>
      </c>
      <c r="L88" s="248">
        <v>15</v>
      </c>
      <c r="M88" s="248">
        <f>G88*(1+L88/100)</f>
        <v>0</v>
      </c>
      <c r="N88" s="248">
        <v>0</v>
      </c>
      <c r="O88" s="248">
        <f>ROUND(E88*N88,2)</f>
        <v>0</v>
      </c>
      <c r="P88" s="248">
        <v>0</v>
      </c>
      <c r="Q88" s="248">
        <f>ROUND(E88*P88,2)</f>
        <v>0</v>
      </c>
      <c r="R88" s="248"/>
      <c r="S88" s="248" t="s">
        <v>263</v>
      </c>
      <c r="T88" s="249" t="s">
        <v>264</v>
      </c>
      <c r="U88" s="222">
        <v>0</v>
      </c>
      <c r="V88" s="222">
        <f>ROUND(E88*U88,2)</f>
        <v>0</v>
      </c>
      <c r="W88" s="222"/>
      <c r="X88" s="222" t="s">
        <v>147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148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3">
        <v>78</v>
      </c>
      <c r="B89" s="244" t="s">
        <v>656</v>
      </c>
      <c r="C89" s="257" t="s">
        <v>657</v>
      </c>
      <c r="D89" s="245" t="s">
        <v>235</v>
      </c>
      <c r="E89" s="246">
        <v>1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15</v>
      </c>
      <c r="M89" s="248">
        <f>G89*(1+L89/100)</f>
        <v>0</v>
      </c>
      <c r="N89" s="248">
        <v>0</v>
      </c>
      <c r="O89" s="248">
        <f>ROUND(E89*N89,2)</f>
        <v>0</v>
      </c>
      <c r="P89" s="248">
        <v>0</v>
      </c>
      <c r="Q89" s="248">
        <f>ROUND(E89*P89,2)</f>
        <v>0</v>
      </c>
      <c r="R89" s="248"/>
      <c r="S89" s="248" t="s">
        <v>263</v>
      </c>
      <c r="T89" s="249" t="s">
        <v>264</v>
      </c>
      <c r="U89" s="222">
        <v>0</v>
      </c>
      <c r="V89" s="222">
        <f>ROUND(E89*U89,2)</f>
        <v>0</v>
      </c>
      <c r="W89" s="222"/>
      <c r="X89" s="222" t="s">
        <v>147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148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3">
        <v>79</v>
      </c>
      <c r="B90" s="244" t="s">
        <v>658</v>
      </c>
      <c r="C90" s="257" t="s">
        <v>659</v>
      </c>
      <c r="D90" s="245" t="s">
        <v>235</v>
      </c>
      <c r="E90" s="246">
        <v>2</v>
      </c>
      <c r="F90" s="247"/>
      <c r="G90" s="248">
        <f>ROUND(E90*F90,2)</f>
        <v>0</v>
      </c>
      <c r="H90" s="247"/>
      <c r="I90" s="248">
        <f>ROUND(E90*H90,2)</f>
        <v>0</v>
      </c>
      <c r="J90" s="247"/>
      <c r="K90" s="248">
        <f>ROUND(E90*J90,2)</f>
        <v>0</v>
      </c>
      <c r="L90" s="248">
        <v>15</v>
      </c>
      <c r="M90" s="248">
        <f>G90*(1+L90/100)</f>
        <v>0</v>
      </c>
      <c r="N90" s="248">
        <v>0</v>
      </c>
      <c r="O90" s="248">
        <f>ROUND(E90*N90,2)</f>
        <v>0</v>
      </c>
      <c r="P90" s="248">
        <v>0</v>
      </c>
      <c r="Q90" s="248">
        <f>ROUND(E90*P90,2)</f>
        <v>0</v>
      </c>
      <c r="R90" s="248"/>
      <c r="S90" s="248" t="s">
        <v>263</v>
      </c>
      <c r="T90" s="249" t="s">
        <v>264</v>
      </c>
      <c r="U90" s="222">
        <v>0</v>
      </c>
      <c r="V90" s="222">
        <f>ROUND(E90*U90,2)</f>
        <v>0</v>
      </c>
      <c r="W90" s="222"/>
      <c r="X90" s="222" t="s">
        <v>147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148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3">
        <v>80</v>
      </c>
      <c r="B91" s="244" t="s">
        <v>660</v>
      </c>
      <c r="C91" s="257" t="s">
        <v>661</v>
      </c>
      <c r="D91" s="245" t="s">
        <v>235</v>
      </c>
      <c r="E91" s="246">
        <v>1</v>
      </c>
      <c r="F91" s="247"/>
      <c r="G91" s="248">
        <f>ROUND(E91*F91,2)</f>
        <v>0</v>
      </c>
      <c r="H91" s="247"/>
      <c r="I91" s="248">
        <f>ROUND(E91*H91,2)</f>
        <v>0</v>
      </c>
      <c r="J91" s="247"/>
      <c r="K91" s="248">
        <f>ROUND(E91*J91,2)</f>
        <v>0</v>
      </c>
      <c r="L91" s="248">
        <v>15</v>
      </c>
      <c r="M91" s="248">
        <f>G91*(1+L91/100)</f>
        <v>0</v>
      </c>
      <c r="N91" s="248">
        <v>0</v>
      </c>
      <c r="O91" s="248">
        <f>ROUND(E91*N91,2)</f>
        <v>0</v>
      </c>
      <c r="P91" s="248">
        <v>0</v>
      </c>
      <c r="Q91" s="248">
        <f>ROUND(E91*P91,2)</f>
        <v>0</v>
      </c>
      <c r="R91" s="248"/>
      <c r="S91" s="248" t="s">
        <v>263</v>
      </c>
      <c r="T91" s="249" t="s">
        <v>264</v>
      </c>
      <c r="U91" s="222">
        <v>0</v>
      </c>
      <c r="V91" s="222">
        <f>ROUND(E91*U91,2)</f>
        <v>0</v>
      </c>
      <c r="W91" s="222"/>
      <c r="X91" s="222" t="s">
        <v>147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148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3">
        <v>81</v>
      </c>
      <c r="B92" s="244" t="s">
        <v>662</v>
      </c>
      <c r="C92" s="257" t="s">
        <v>663</v>
      </c>
      <c r="D92" s="245" t="s">
        <v>235</v>
      </c>
      <c r="E92" s="246">
        <v>1</v>
      </c>
      <c r="F92" s="247"/>
      <c r="G92" s="248">
        <f>ROUND(E92*F92,2)</f>
        <v>0</v>
      </c>
      <c r="H92" s="247"/>
      <c r="I92" s="248">
        <f>ROUND(E92*H92,2)</f>
        <v>0</v>
      </c>
      <c r="J92" s="247"/>
      <c r="K92" s="248">
        <f>ROUND(E92*J92,2)</f>
        <v>0</v>
      </c>
      <c r="L92" s="248">
        <v>15</v>
      </c>
      <c r="M92" s="248">
        <f>G92*(1+L92/100)</f>
        <v>0</v>
      </c>
      <c r="N92" s="248">
        <v>0</v>
      </c>
      <c r="O92" s="248">
        <f>ROUND(E92*N92,2)</f>
        <v>0</v>
      </c>
      <c r="P92" s="248">
        <v>0</v>
      </c>
      <c r="Q92" s="248">
        <f>ROUND(E92*P92,2)</f>
        <v>0</v>
      </c>
      <c r="R92" s="248"/>
      <c r="S92" s="248" t="s">
        <v>263</v>
      </c>
      <c r="T92" s="249" t="s">
        <v>264</v>
      </c>
      <c r="U92" s="222">
        <v>0</v>
      </c>
      <c r="V92" s="222">
        <f>ROUND(E92*U92,2)</f>
        <v>0</v>
      </c>
      <c r="W92" s="222"/>
      <c r="X92" s="222" t="s">
        <v>147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148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3">
        <v>82</v>
      </c>
      <c r="B93" s="244" t="s">
        <v>664</v>
      </c>
      <c r="C93" s="257" t="s">
        <v>643</v>
      </c>
      <c r="D93" s="245" t="s">
        <v>235</v>
      </c>
      <c r="E93" s="246">
        <v>3</v>
      </c>
      <c r="F93" s="247"/>
      <c r="G93" s="248">
        <f>ROUND(E93*F93,2)</f>
        <v>0</v>
      </c>
      <c r="H93" s="247"/>
      <c r="I93" s="248">
        <f>ROUND(E93*H93,2)</f>
        <v>0</v>
      </c>
      <c r="J93" s="247"/>
      <c r="K93" s="248">
        <f>ROUND(E93*J93,2)</f>
        <v>0</v>
      </c>
      <c r="L93" s="248">
        <v>15</v>
      </c>
      <c r="M93" s="248">
        <f>G93*(1+L93/100)</f>
        <v>0</v>
      </c>
      <c r="N93" s="248">
        <v>0</v>
      </c>
      <c r="O93" s="248">
        <f>ROUND(E93*N93,2)</f>
        <v>0</v>
      </c>
      <c r="P93" s="248">
        <v>0</v>
      </c>
      <c r="Q93" s="248">
        <f>ROUND(E93*P93,2)</f>
        <v>0</v>
      </c>
      <c r="R93" s="248"/>
      <c r="S93" s="248" t="s">
        <v>263</v>
      </c>
      <c r="T93" s="249" t="s">
        <v>264</v>
      </c>
      <c r="U93" s="222">
        <v>0</v>
      </c>
      <c r="V93" s="222">
        <f>ROUND(E93*U93,2)</f>
        <v>0</v>
      </c>
      <c r="W93" s="222"/>
      <c r="X93" s="222" t="s">
        <v>147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148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">
      <c r="A94" s="226" t="s">
        <v>140</v>
      </c>
      <c r="B94" s="227" t="s">
        <v>107</v>
      </c>
      <c r="C94" s="251" t="s">
        <v>108</v>
      </c>
      <c r="D94" s="228"/>
      <c r="E94" s="229"/>
      <c r="F94" s="230"/>
      <c r="G94" s="230">
        <f>SUMIF(AG95:AG99,"&lt;&gt;NOR",G95:G99)</f>
        <v>0</v>
      </c>
      <c r="H94" s="230"/>
      <c r="I94" s="230">
        <f>SUM(I95:I99)</f>
        <v>0</v>
      </c>
      <c r="J94" s="230"/>
      <c r="K94" s="230">
        <f>SUM(K95:K99)</f>
        <v>0</v>
      </c>
      <c r="L94" s="230"/>
      <c r="M94" s="230">
        <f>SUM(M95:M99)</f>
        <v>0</v>
      </c>
      <c r="N94" s="230"/>
      <c r="O94" s="230">
        <f>SUM(O95:O99)</f>
        <v>0</v>
      </c>
      <c r="P94" s="230"/>
      <c r="Q94" s="230">
        <f>SUM(Q95:Q99)</f>
        <v>0</v>
      </c>
      <c r="R94" s="230"/>
      <c r="S94" s="230"/>
      <c r="T94" s="231"/>
      <c r="U94" s="225"/>
      <c r="V94" s="225">
        <f>SUM(V95:V99)</f>
        <v>0</v>
      </c>
      <c r="W94" s="225"/>
      <c r="X94" s="225"/>
      <c r="AG94" t="s">
        <v>141</v>
      </c>
    </row>
    <row r="95" spans="1:60" outlineLevel="1" x14ac:dyDescent="0.2">
      <c r="A95" s="243">
        <v>83</v>
      </c>
      <c r="B95" s="244" t="s">
        <v>665</v>
      </c>
      <c r="C95" s="257" t="s">
        <v>666</v>
      </c>
      <c r="D95" s="245" t="s">
        <v>667</v>
      </c>
      <c r="E95" s="246">
        <v>10</v>
      </c>
      <c r="F95" s="247"/>
      <c r="G95" s="248">
        <f>ROUND(E95*F95,2)</f>
        <v>0</v>
      </c>
      <c r="H95" s="247"/>
      <c r="I95" s="248">
        <f>ROUND(E95*H95,2)</f>
        <v>0</v>
      </c>
      <c r="J95" s="247"/>
      <c r="K95" s="248">
        <f>ROUND(E95*J95,2)</f>
        <v>0</v>
      </c>
      <c r="L95" s="248">
        <v>15</v>
      </c>
      <c r="M95" s="248">
        <f>G95*(1+L95/100)</f>
        <v>0</v>
      </c>
      <c r="N95" s="248">
        <v>0</v>
      </c>
      <c r="O95" s="248">
        <f>ROUND(E95*N95,2)</f>
        <v>0</v>
      </c>
      <c r="P95" s="248">
        <v>0</v>
      </c>
      <c r="Q95" s="248">
        <f>ROUND(E95*P95,2)</f>
        <v>0</v>
      </c>
      <c r="R95" s="248"/>
      <c r="S95" s="248" t="s">
        <v>263</v>
      </c>
      <c r="T95" s="249" t="s">
        <v>264</v>
      </c>
      <c r="U95" s="222">
        <v>0</v>
      </c>
      <c r="V95" s="222">
        <f>ROUND(E95*U95,2)</f>
        <v>0</v>
      </c>
      <c r="W95" s="222"/>
      <c r="X95" s="222" t="s">
        <v>147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148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3">
        <v>84</v>
      </c>
      <c r="B96" s="244" t="s">
        <v>668</v>
      </c>
      <c r="C96" s="257" t="s">
        <v>669</v>
      </c>
      <c r="D96" s="245" t="s">
        <v>0</v>
      </c>
      <c r="E96" s="246">
        <v>3</v>
      </c>
      <c r="F96" s="247"/>
      <c r="G96" s="248">
        <f>ROUND(E96*F96,2)</f>
        <v>0</v>
      </c>
      <c r="H96" s="247"/>
      <c r="I96" s="248">
        <f>ROUND(E96*H96,2)</f>
        <v>0</v>
      </c>
      <c r="J96" s="247"/>
      <c r="K96" s="248">
        <f>ROUND(E96*J96,2)</f>
        <v>0</v>
      </c>
      <c r="L96" s="248">
        <v>15</v>
      </c>
      <c r="M96" s="248">
        <f>G96*(1+L96/100)</f>
        <v>0</v>
      </c>
      <c r="N96" s="248">
        <v>0</v>
      </c>
      <c r="O96" s="248">
        <f>ROUND(E96*N96,2)</f>
        <v>0</v>
      </c>
      <c r="P96" s="248">
        <v>0</v>
      </c>
      <c r="Q96" s="248">
        <f>ROUND(E96*P96,2)</f>
        <v>0</v>
      </c>
      <c r="R96" s="248"/>
      <c r="S96" s="248" t="s">
        <v>263</v>
      </c>
      <c r="T96" s="249" t="s">
        <v>264</v>
      </c>
      <c r="U96" s="222">
        <v>0</v>
      </c>
      <c r="V96" s="222">
        <f>ROUND(E96*U96,2)</f>
        <v>0</v>
      </c>
      <c r="W96" s="222"/>
      <c r="X96" s="222" t="s">
        <v>147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148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3">
        <v>85</v>
      </c>
      <c r="B97" s="244" t="s">
        <v>670</v>
      </c>
      <c r="C97" s="257" t="s">
        <v>671</v>
      </c>
      <c r="D97" s="245" t="s">
        <v>0</v>
      </c>
      <c r="E97" s="246">
        <v>5</v>
      </c>
      <c r="F97" s="247"/>
      <c r="G97" s="248">
        <f>ROUND(E97*F97,2)</f>
        <v>0</v>
      </c>
      <c r="H97" s="247"/>
      <c r="I97" s="248">
        <f>ROUND(E97*H97,2)</f>
        <v>0</v>
      </c>
      <c r="J97" s="247"/>
      <c r="K97" s="248">
        <f>ROUND(E97*J97,2)</f>
        <v>0</v>
      </c>
      <c r="L97" s="248">
        <v>15</v>
      </c>
      <c r="M97" s="248">
        <f>G97*(1+L97/100)</f>
        <v>0</v>
      </c>
      <c r="N97" s="248">
        <v>0</v>
      </c>
      <c r="O97" s="248">
        <f>ROUND(E97*N97,2)</f>
        <v>0</v>
      </c>
      <c r="P97" s="248">
        <v>0</v>
      </c>
      <c r="Q97" s="248">
        <f>ROUND(E97*P97,2)</f>
        <v>0</v>
      </c>
      <c r="R97" s="248"/>
      <c r="S97" s="248" t="s">
        <v>263</v>
      </c>
      <c r="T97" s="249" t="s">
        <v>264</v>
      </c>
      <c r="U97" s="222">
        <v>0</v>
      </c>
      <c r="V97" s="222">
        <f>ROUND(E97*U97,2)</f>
        <v>0</v>
      </c>
      <c r="W97" s="222"/>
      <c r="X97" s="222" t="s">
        <v>147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148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43">
        <v>86</v>
      </c>
      <c r="B98" s="244" t="s">
        <v>672</v>
      </c>
      <c r="C98" s="257" t="s">
        <v>673</v>
      </c>
      <c r="D98" s="245" t="s">
        <v>0</v>
      </c>
      <c r="E98" s="246">
        <v>6</v>
      </c>
      <c r="F98" s="247"/>
      <c r="G98" s="248">
        <f>ROUND(E98*F98,2)</f>
        <v>0</v>
      </c>
      <c r="H98" s="247"/>
      <c r="I98" s="248">
        <f>ROUND(E98*H98,2)</f>
        <v>0</v>
      </c>
      <c r="J98" s="247"/>
      <c r="K98" s="248">
        <f>ROUND(E98*J98,2)</f>
        <v>0</v>
      </c>
      <c r="L98" s="248">
        <v>15</v>
      </c>
      <c r="M98" s="248">
        <f>G98*(1+L98/100)</f>
        <v>0</v>
      </c>
      <c r="N98" s="248">
        <v>0</v>
      </c>
      <c r="O98" s="248">
        <f>ROUND(E98*N98,2)</f>
        <v>0</v>
      </c>
      <c r="P98" s="248">
        <v>0</v>
      </c>
      <c r="Q98" s="248">
        <f>ROUND(E98*P98,2)</f>
        <v>0</v>
      </c>
      <c r="R98" s="248"/>
      <c r="S98" s="248" t="s">
        <v>263</v>
      </c>
      <c r="T98" s="249" t="s">
        <v>264</v>
      </c>
      <c r="U98" s="222">
        <v>0</v>
      </c>
      <c r="V98" s="222">
        <f>ROUND(E98*U98,2)</f>
        <v>0</v>
      </c>
      <c r="W98" s="222"/>
      <c r="X98" s="222" t="s">
        <v>147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148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32">
        <v>87</v>
      </c>
      <c r="B99" s="233" t="s">
        <v>674</v>
      </c>
      <c r="C99" s="252" t="s">
        <v>675</v>
      </c>
      <c r="D99" s="234" t="s">
        <v>676</v>
      </c>
      <c r="E99" s="235">
        <v>1</v>
      </c>
      <c r="F99" s="236"/>
      <c r="G99" s="237">
        <f>ROUND(E99*F99,2)</f>
        <v>0</v>
      </c>
      <c r="H99" s="236"/>
      <c r="I99" s="237">
        <f>ROUND(E99*H99,2)</f>
        <v>0</v>
      </c>
      <c r="J99" s="236"/>
      <c r="K99" s="237">
        <f>ROUND(E99*J99,2)</f>
        <v>0</v>
      </c>
      <c r="L99" s="237">
        <v>15</v>
      </c>
      <c r="M99" s="237">
        <f>G99*(1+L99/100)</f>
        <v>0</v>
      </c>
      <c r="N99" s="237">
        <v>0</v>
      </c>
      <c r="O99" s="237">
        <f>ROUND(E99*N99,2)</f>
        <v>0</v>
      </c>
      <c r="P99" s="237">
        <v>0</v>
      </c>
      <c r="Q99" s="237">
        <f>ROUND(E99*P99,2)</f>
        <v>0</v>
      </c>
      <c r="R99" s="237"/>
      <c r="S99" s="237" t="s">
        <v>263</v>
      </c>
      <c r="T99" s="238" t="s">
        <v>264</v>
      </c>
      <c r="U99" s="222">
        <v>0</v>
      </c>
      <c r="V99" s="222">
        <f>ROUND(E99*U99,2)</f>
        <v>0</v>
      </c>
      <c r="W99" s="222"/>
      <c r="X99" s="222" t="s">
        <v>147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148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3"/>
      <c r="B100" s="4"/>
      <c r="C100" s="258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AE100">
        <v>15</v>
      </c>
      <c r="AF100">
        <v>21</v>
      </c>
      <c r="AG100" t="s">
        <v>127</v>
      </c>
    </row>
    <row r="101" spans="1:60" x14ac:dyDescent="0.2">
      <c r="A101" s="216"/>
      <c r="B101" s="217" t="s">
        <v>29</v>
      </c>
      <c r="C101" s="259"/>
      <c r="D101" s="218"/>
      <c r="E101" s="219"/>
      <c r="F101" s="219"/>
      <c r="G101" s="250">
        <f>G8+G40+G77+G82+G94</f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AE101">
        <f>SUMIF(L7:L99,AE100,G7:G99)</f>
        <v>0</v>
      </c>
      <c r="AF101">
        <f>SUMIF(L7:L99,AF100,G7:G99)</f>
        <v>0</v>
      </c>
      <c r="AG101" t="s">
        <v>530</v>
      </c>
    </row>
    <row r="102" spans="1:60" x14ac:dyDescent="0.2">
      <c r="C102" s="260"/>
      <c r="D102" s="10"/>
      <c r="AG102" t="s">
        <v>531</v>
      </c>
    </row>
    <row r="103" spans="1:60" x14ac:dyDescent="0.2">
      <c r="D103" s="10"/>
    </row>
    <row r="104" spans="1:60" x14ac:dyDescent="0.2">
      <c r="D104" s="10"/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DKYQwk8iq6mVcE5ia298ymuBBCJ0NDrNJ7ymDSKqwwbEFUJVSctWQTzXtu+1xwGxwbnYAa6MScd0ZmLNfnymQ==" saltValue="h327GzDZDKndhFkMptQ7a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144CC-ED78-48F0-9C7D-F11C4C8DC30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114</v>
      </c>
      <c r="B1" s="198"/>
      <c r="C1" s="198"/>
      <c r="D1" s="198"/>
      <c r="E1" s="198"/>
      <c r="F1" s="198"/>
      <c r="G1" s="198"/>
      <c r="AG1" t="s">
        <v>115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116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116</v>
      </c>
      <c r="AG3" t="s">
        <v>117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118</v>
      </c>
    </row>
    <row r="5" spans="1:60" x14ac:dyDescent="0.2">
      <c r="D5" s="10"/>
    </row>
    <row r="6" spans="1:60" ht="38.25" x14ac:dyDescent="0.2">
      <c r="A6" s="209" t="s">
        <v>119</v>
      </c>
      <c r="B6" s="211" t="s">
        <v>120</v>
      </c>
      <c r="C6" s="211" t="s">
        <v>121</v>
      </c>
      <c r="D6" s="210" t="s">
        <v>122</v>
      </c>
      <c r="E6" s="209" t="s">
        <v>123</v>
      </c>
      <c r="F6" s="208" t="s">
        <v>124</v>
      </c>
      <c r="G6" s="209" t="s">
        <v>29</v>
      </c>
      <c r="H6" s="212" t="s">
        <v>30</v>
      </c>
      <c r="I6" s="212" t="s">
        <v>125</v>
      </c>
      <c r="J6" s="212" t="s">
        <v>31</v>
      </c>
      <c r="K6" s="212" t="s">
        <v>126</v>
      </c>
      <c r="L6" s="212" t="s">
        <v>127</v>
      </c>
      <c r="M6" s="212" t="s">
        <v>128</v>
      </c>
      <c r="N6" s="212" t="s">
        <v>129</v>
      </c>
      <c r="O6" s="212" t="s">
        <v>130</v>
      </c>
      <c r="P6" s="212" t="s">
        <v>131</v>
      </c>
      <c r="Q6" s="212" t="s">
        <v>132</v>
      </c>
      <c r="R6" s="212" t="s">
        <v>133</v>
      </c>
      <c r="S6" s="212" t="s">
        <v>134</v>
      </c>
      <c r="T6" s="212" t="s">
        <v>135</v>
      </c>
      <c r="U6" s="212" t="s">
        <v>136</v>
      </c>
      <c r="V6" s="212" t="s">
        <v>137</v>
      </c>
      <c r="W6" s="212" t="s">
        <v>138</v>
      </c>
      <c r="X6" s="212" t="s">
        <v>139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140</v>
      </c>
      <c r="B8" s="227" t="s">
        <v>83</v>
      </c>
      <c r="C8" s="251" t="s">
        <v>84</v>
      </c>
      <c r="D8" s="228"/>
      <c r="E8" s="229"/>
      <c r="F8" s="230"/>
      <c r="G8" s="230">
        <f>SUMIF(AG9:AG21,"&lt;&gt;NOR",G9:G21)</f>
        <v>0</v>
      </c>
      <c r="H8" s="230"/>
      <c r="I8" s="230">
        <f>SUM(I9:I21)</f>
        <v>0</v>
      </c>
      <c r="J8" s="230"/>
      <c r="K8" s="230">
        <f>SUM(K9:K21)</f>
        <v>0</v>
      </c>
      <c r="L8" s="230"/>
      <c r="M8" s="230">
        <f>SUM(M9:M21)</f>
        <v>0</v>
      </c>
      <c r="N8" s="230"/>
      <c r="O8" s="230">
        <f>SUM(O9:O21)</f>
        <v>0.02</v>
      </c>
      <c r="P8" s="230"/>
      <c r="Q8" s="230">
        <f>SUM(Q9:Q21)</f>
        <v>0</v>
      </c>
      <c r="R8" s="230"/>
      <c r="S8" s="230"/>
      <c r="T8" s="231"/>
      <c r="U8" s="225"/>
      <c r="V8" s="225">
        <f>SUM(V9:V21)</f>
        <v>0</v>
      </c>
      <c r="W8" s="225"/>
      <c r="X8" s="225"/>
      <c r="AG8" t="s">
        <v>141</v>
      </c>
    </row>
    <row r="9" spans="1:60" outlineLevel="1" x14ac:dyDescent="0.2">
      <c r="A9" s="243">
        <v>1</v>
      </c>
      <c r="B9" s="244" t="s">
        <v>677</v>
      </c>
      <c r="C9" s="257" t="s">
        <v>678</v>
      </c>
      <c r="D9" s="245" t="s">
        <v>235</v>
      </c>
      <c r="E9" s="246">
        <v>2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15</v>
      </c>
      <c r="M9" s="248">
        <f>G9*(1+L9/100)</f>
        <v>0</v>
      </c>
      <c r="N9" s="248">
        <v>6.0000000000000002E-5</v>
      </c>
      <c r="O9" s="248">
        <f>ROUND(E9*N9,2)</f>
        <v>0</v>
      </c>
      <c r="P9" s="248">
        <v>0</v>
      </c>
      <c r="Q9" s="248">
        <f>ROUND(E9*P9,2)</f>
        <v>0</v>
      </c>
      <c r="R9" s="248"/>
      <c r="S9" s="248" t="s">
        <v>263</v>
      </c>
      <c r="T9" s="249" t="s">
        <v>264</v>
      </c>
      <c r="U9" s="222">
        <v>0</v>
      </c>
      <c r="V9" s="222">
        <f>ROUND(E9*U9,2)</f>
        <v>0</v>
      </c>
      <c r="W9" s="222"/>
      <c r="X9" s="222" t="s">
        <v>147</v>
      </c>
      <c r="Y9" s="213"/>
      <c r="Z9" s="213"/>
      <c r="AA9" s="213"/>
      <c r="AB9" s="213"/>
      <c r="AC9" s="213"/>
      <c r="AD9" s="213"/>
      <c r="AE9" s="213"/>
      <c r="AF9" s="213"/>
      <c r="AG9" s="213" t="s">
        <v>679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3">
        <v>2</v>
      </c>
      <c r="B10" s="244" t="s">
        <v>680</v>
      </c>
      <c r="C10" s="257" t="s">
        <v>681</v>
      </c>
      <c r="D10" s="245" t="s">
        <v>235</v>
      </c>
      <c r="E10" s="246">
        <v>2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15</v>
      </c>
      <c r="M10" s="248">
        <f>G10*(1+L10/100)</f>
        <v>0</v>
      </c>
      <c r="N10" s="248">
        <v>3.8000000000000002E-4</v>
      </c>
      <c r="O10" s="248">
        <f>ROUND(E10*N10,2)</f>
        <v>0</v>
      </c>
      <c r="P10" s="248">
        <v>0</v>
      </c>
      <c r="Q10" s="248">
        <f>ROUND(E10*P10,2)</f>
        <v>0</v>
      </c>
      <c r="R10" s="248"/>
      <c r="S10" s="248" t="s">
        <v>263</v>
      </c>
      <c r="T10" s="249" t="s">
        <v>264</v>
      </c>
      <c r="U10" s="222">
        <v>0</v>
      </c>
      <c r="V10" s="222">
        <f>ROUND(E10*U10,2)</f>
        <v>0</v>
      </c>
      <c r="W10" s="222"/>
      <c r="X10" s="222" t="s">
        <v>349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682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3">
        <v>3</v>
      </c>
      <c r="B11" s="244" t="s">
        <v>683</v>
      </c>
      <c r="C11" s="257" t="s">
        <v>684</v>
      </c>
      <c r="D11" s="245" t="s">
        <v>235</v>
      </c>
      <c r="E11" s="246">
        <v>1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15</v>
      </c>
      <c r="M11" s="248">
        <f>G11*(1+L11/100)</f>
        <v>0</v>
      </c>
      <c r="N11" s="248">
        <v>3.0000000000000001E-5</v>
      </c>
      <c r="O11" s="248">
        <f>ROUND(E11*N11,2)</f>
        <v>0</v>
      </c>
      <c r="P11" s="248">
        <v>0</v>
      </c>
      <c r="Q11" s="248">
        <f>ROUND(E11*P11,2)</f>
        <v>0</v>
      </c>
      <c r="R11" s="248"/>
      <c r="S11" s="248" t="s">
        <v>263</v>
      </c>
      <c r="T11" s="249" t="s">
        <v>264</v>
      </c>
      <c r="U11" s="222">
        <v>0</v>
      </c>
      <c r="V11" s="222">
        <f>ROUND(E11*U11,2)</f>
        <v>0</v>
      </c>
      <c r="W11" s="222"/>
      <c r="X11" s="222" t="s">
        <v>147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679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3">
        <v>4</v>
      </c>
      <c r="B12" s="244" t="s">
        <v>685</v>
      </c>
      <c r="C12" s="257" t="s">
        <v>686</v>
      </c>
      <c r="D12" s="245" t="s">
        <v>235</v>
      </c>
      <c r="E12" s="246">
        <v>1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15</v>
      </c>
      <c r="M12" s="248">
        <f>G12*(1+L12/100)</f>
        <v>0</v>
      </c>
      <c r="N12" s="248">
        <v>1.6000000000000001E-4</v>
      </c>
      <c r="O12" s="248">
        <f>ROUND(E12*N12,2)</f>
        <v>0</v>
      </c>
      <c r="P12" s="248">
        <v>0</v>
      </c>
      <c r="Q12" s="248">
        <f>ROUND(E12*P12,2)</f>
        <v>0</v>
      </c>
      <c r="R12" s="248"/>
      <c r="S12" s="248" t="s">
        <v>263</v>
      </c>
      <c r="T12" s="249" t="s">
        <v>264</v>
      </c>
      <c r="U12" s="222">
        <v>0</v>
      </c>
      <c r="V12" s="222">
        <f>ROUND(E12*U12,2)</f>
        <v>0</v>
      </c>
      <c r="W12" s="222"/>
      <c r="X12" s="222" t="s">
        <v>349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682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3">
        <v>5</v>
      </c>
      <c r="B13" s="244" t="s">
        <v>687</v>
      </c>
      <c r="C13" s="257" t="s">
        <v>688</v>
      </c>
      <c r="D13" s="245" t="s">
        <v>235</v>
      </c>
      <c r="E13" s="246">
        <v>4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15</v>
      </c>
      <c r="M13" s="248">
        <f>G13*(1+L13/100)</f>
        <v>0</v>
      </c>
      <c r="N13" s="248">
        <v>1.2E-4</v>
      </c>
      <c r="O13" s="248">
        <f>ROUND(E13*N13,2)</f>
        <v>0</v>
      </c>
      <c r="P13" s="248">
        <v>0</v>
      </c>
      <c r="Q13" s="248">
        <f>ROUND(E13*P13,2)</f>
        <v>0</v>
      </c>
      <c r="R13" s="248"/>
      <c r="S13" s="248" t="s">
        <v>263</v>
      </c>
      <c r="T13" s="249" t="s">
        <v>264</v>
      </c>
      <c r="U13" s="222">
        <v>0</v>
      </c>
      <c r="V13" s="222">
        <f>ROUND(E13*U13,2)</f>
        <v>0</v>
      </c>
      <c r="W13" s="222"/>
      <c r="X13" s="222" t="s">
        <v>147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679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3">
        <v>6</v>
      </c>
      <c r="B14" s="244" t="s">
        <v>689</v>
      </c>
      <c r="C14" s="257" t="s">
        <v>690</v>
      </c>
      <c r="D14" s="245" t="s">
        <v>235</v>
      </c>
      <c r="E14" s="246">
        <v>1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15</v>
      </c>
      <c r="M14" s="248">
        <f>G14*(1+L14/100)</f>
        <v>0</v>
      </c>
      <c r="N14" s="248">
        <v>2E-3</v>
      </c>
      <c r="O14" s="248">
        <f>ROUND(E14*N14,2)</f>
        <v>0</v>
      </c>
      <c r="P14" s="248">
        <v>0</v>
      </c>
      <c r="Q14" s="248">
        <f>ROUND(E14*P14,2)</f>
        <v>0</v>
      </c>
      <c r="R14" s="248"/>
      <c r="S14" s="248" t="s">
        <v>263</v>
      </c>
      <c r="T14" s="249" t="s">
        <v>264</v>
      </c>
      <c r="U14" s="222">
        <v>0</v>
      </c>
      <c r="V14" s="222">
        <f>ROUND(E14*U14,2)</f>
        <v>0</v>
      </c>
      <c r="W14" s="222"/>
      <c r="X14" s="222" t="s">
        <v>147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679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3">
        <v>7</v>
      </c>
      <c r="B15" s="244" t="s">
        <v>691</v>
      </c>
      <c r="C15" s="257" t="s">
        <v>692</v>
      </c>
      <c r="D15" s="245" t="s">
        <v>235</v>
      </c>
      <c r="E15" s="246">
        <v>3</v>
      </c>
      <c r="F15" s="247"/>
      <c r="G15" s="248">
        <f>ROUND(E15*F15,2)</f>
        <v>0</v>
      </c>
      <c r="H15" s="247"/>
      <c r="I15" s="248">
        <f>ROUND(E15*H15,2)</f>
        <v>0</v>
      </c>
      <c r="J15" s="247"/>
      <c r="K15" s="248">
        <f>ROUND(E15*J15,2)</f>
        <v>0</v>
      </c>
      <c r="L15" s="248">
        <v>15</v>
      </c>
      <c r="M15" s="248">
        <f>G15*(1+L15/100)</f>
        <v>0</v>
      </c>
      <c r="N15" s="248">
        <v>9.8999999999999999E-4</v>
      </c>
      <c r="O15" s="248">
        <f>ROUND(E15*N15,2)</f>
        <v>0</v>
      </c>
      <c r="P15" s="248">
        <v>0</v>
      </c>
      <c r="Q15" s="248">
        <f>ROUND(E15*P15,2)</f>
        <v>0</v>
      </c>
      <c r="R15" s="248"/>
      <c r="S15" s="248" t="s">
        <v>263</v>
      </c>
      <c r="T15" s="249" t="s">
        <v>264</v>
      </c>
      <c r="U15" s="222">
        <v>0</v>
      </c>
      <c r="V15" s="222">
        <f>ROUND(E15*U15,2)</f>
        <v>0</v>
      </c>
      <c r="W15" s="222"/>
      <c r="X15" s="222" t="s">
        <v>349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682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3">
        <v>8</v>
      </c>
      <c r="B16" s="244" t="s">
        <v>693</v>
      </c>
      <c r="C16" s="257" t="s">
        <v>694</v>
      </c>
      <c r="D16" s="245" t="s">
        <v>235</v>
      </c>
      <c r="E16" s="246">
        <v>4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15</v>
      </c>
      <c r="M16" s="248">
        <f>G16*(1+L16/100)</f>
        <v>0</v>
      </c>
      <c r="N16" s="248">
        <v>1.6000000000000001E-3</v>
      </c>
      <c r="O16" s="248">
        <f>ROUND(E16*N16,2)</f>
        <v>0.01</v>
      </c>
      <c r="P16" s="248">
        <v>0</v>
      </c>
      <c r="Q16" s="248">
        <f>ROUND(E16*P16,2)</f>
        <v>0</v>
      </c>
      <c r="R16" s="248"/>
      <c r="S16" s="248" t="s">
        <v>263</v>
      </c>
      <c r="T16" s="249" t="s">
        <v>264</v>
      </c>
      <c r="U16" s="222">
        <v>0</v>
      </c>
      <c r="V16" s="222">
        <f>ROUND(E16*U16,2)</f>
        <v>0</v>
      </c>
      <c r="W16" s="222"/>
      <c r="X16" s="222" t="s">
        <v>147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679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3">
        <v>9</v>
      </c>
      <c r="B17" s="244" t="s">
        <v>695</v>
      </c>
      <c r="C17" s="257" t="s">
        <v>696</v>
      </c>
      <c r="D17" s="245" t="s">
        <v>697</v>
      </c>
      <c r="E17" s="246">
        <v>5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15</v>
      </c>
      <c r="M17" s="248">
        <f>G17*(1+L17/100)</f>
        <v>0</v>
      </c>
      <c r="N17" s="248">
        <v>1E-3</v>
      </c>
      <c r="O17" s="248">
        <f>ROUND(E17*N17,2)</f>
        <v>0.01</v>
      </c>
      <c r="P17" s="248">
        <v>0</v>
      </c>
      <c r="Q17" s="248">
        <f>ROUND(E17*P17,2)</f>
        <v>0</v>
      </c>
      <c r="R17" s="248"/>
      <c r="S17" s="248" t="s">
        <v>263</v>
      </c>
      <c r="T17" s="249" t="s">
        <v>264</v>
      </c>
      <c r="U17" s="222">
        <v>0</v>
      </c>
      <c r="V17" s="222">
        <f>ROUND(E17*U17,2)</f>
        <v>0</v>
      </c>
      <c r="W17" s="222"/>
      <c r="X17" s="222" t="s">
        <v>147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679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3">
        <v>10</v>
      </c>
      <c r="B18" s="244" t="s">
        <v>698</v>
      </c>
      <c r="C18" s="257" t="s">
        <v>699</v>
      </c>
      <c r="D18" s="245" t="s">
        <v>235</v>
      </c>
      <c r="E18" s="246">
        <v>1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15</v>
      </c>
      <c r="M18" s="248">
        <f>G18*(1+L18/100)</f>
        <v>0</v>
      </c>
      <c r="N18" s="248">
        <v>0</v>
      </c>
      <c r="O18" s="248">
        <f>ROUND(E18*N18,2)</f>
        <v>0</v>
      </c>
      <c r="P18" s="248">
        <v>0</v>
      </c>
      <c r="Q18" s="248">
        <f>ROUND(E18*P18,2)</f>
        <v>0</v>
      </c>
      <c r="R18" s="248"/>
      <c r="S18" s="248" t="s">
        <v>263</v>
      </c>
      <c r="T18" s="249" t="s">
        <v>264</v>
      </c>
      <c r="U18" s="222">
        <v>0</v>
      </c>
      <c r="V18" s="222">
        <f>ROUND(E18*U18,2)</f>
        <v>0</v>
      </c>
      <c r="W18" s="222"/>
      <c r="X18" s="222" t="s">
        <v>147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679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3">
        <v>11</v>
      </c>
      <c r="B19" s="244" t="s">
        <v>700</v>
      </c>
      <c r="C19" s="257" t="s">
        <v>701</v>
      </c>
      <c r="D19" s="245" t="s">
        <v>235</v>
      </c>
      <c r="E19" s="246">
        <v>3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15</v>
      </c>
      <c r="M19" s="248">
        <f>G19*(1+L19/100)</f>
        <v>0</v>
      </c>
      <c r="N19" s="248">
        <v>1.32E-3</v>
      </c>
      <c r="O19" s="248">
        <f>ROUND(E19*N19,2)</f>
        <v>0</v>
      </c>
      <c r="P19" s="248">
        <v>0</v>
      </c>
      <c r="Q19" s="248">
        <f>ROUND(E19*P19,2)</f>
        <v>0</v>
      </c>
      <c r="R19" s="248"/>
      <c r="S19" s="248" t="s">
        <v>263</v>
      </c>
      <c r="T19" s="249" t="s">
        <v>264</v>
      </c>
      <c r="U19" s="222">
        <v>0</v>
      </c>
      <c r="V19" s="222">
        <f>ROUND(E19*U19,2)</f>
        <v>0</v>
      </c>
      <c r="W19" s="222"/>
      <c r="X19" s="222" t="s">
        <v>147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679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3">
        <v>12</v>
      </c>
      <c r="B20" s="244" t="s">
        <v>702</v>
      </c>
      <c r="C20" s="257" t="s">
        <v>703</v>
      </c>
      <c r="D20" s="245" t="s">
        <v>235</v>
      </c>
      <c r="E20" s="246">
        <v>1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15</v>
      </c>
      <c r="M20" s="248">
        <f>G20*(1+L20/100)</f>
        <v>0</v>
      </c>
      <c r="N20" s="248">
        <v>0</v>
      </c>
      <c r="O20" s="248">
        <f>ROUND(E20*N20,2)</f>
        <v>0</v>
      </c>
      <c r="P20" s="248">
        <v>0</v>
      </c>
      <c r="Q20" s="248">
        <f>ROUND(E20*P20,2)</f>
        <v>0</v>
      </c>
      <c r="R20" s="248"/>
      <c r="S20" s="248" t="s">
        <v>263</v>
      </c>
      <c r="T20" s="249" t="s">
        <v>264</v>
      </c>
      <c r="U20" s="222">
        <v>0</v>
      </c>
      <c r="V20" s="222">
        <f>ROUND(E20*U20,2)</f>
        <v>0</v>
      </c>
      <c r="W20" s="222"/>
      <c r="X20" s="222" t="s">
        <v>147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679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3">
        <v>13</v>
      </c>
      <c r="B21" s="244" t="s">
        <v>704</v>
      </c>
      <c r="C21" s="257" t="s">
        <v>705</v>
      </c>
      <c r="D21" s="245" t="s">
        <v>268</v>
      </c>
      <c r="E21" s="246">
        <v>8.0000000000000002E-3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15</v>
      </c>
      <c r="M21" s="248">
        <f>G21*(1+L21/100)</f>
        <v>0</v>
      </c>
      <c r="N21" s="248">
        <v>0</v>
      </c>
      <c r="O21" s="248">
        <f>ROUND(E21*N21,2)</f>
        <v>0</v>
      </c>
      <c r="P21" s="248">
        <v>0</v>
      </c>
      <c r="Q21" s="248">
        <f>ROUND(E21*P21,2)</f>
        <v>0</v>
      </c>
      <c r="R21" s="248"/>
      <c r="S21" s="248" t="s">
        <v>263</v>
      </c>
      <c r="T21" s="249" t="s">
        <v>264</v>
      </c>
      <c r="U21" s="222">
        <v>0</v>
      </c>
      <c r="V21" s="222">
        <f>ROUND(E21*U21,2)</f>
        <v>0</v>
      </c>
      <c r="W21" s="222"/>
      <c r="X21" s="222" t="s">
        <v>147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679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x14ac:dyDescent="0.2">
      <c r="A22" s="226" t="s">
        <v>140</v>
      </c>
      <c r="B22" s="227" t="s">
        <v>69</v>
      </c>
      <c r="C22" s="251" t="s">
        <v>70</v>
      </c>
      <c r="D22" s="228"/>
      <c r="E22" s="229"/>
      <c r="F22" s="230"/>
      <c r="G22" s="230">
        <f>SUMIF(AG23:AG25,"&lt;&gt;NOR",G23:G25)</f>
        <v>0</v>
      </c>
      <c r="H22" s="230"/>
      <c r="I22" s="230">
        <f>SUM(I23:I25)</f>
        <v>0</v>
      </c>
      <c r="J22" s="230"/>
      <c r="K22" s="230">
        <f>SUM(K23:K25)</f>
        <v>0</v>
      </c>
      <c r="L22" s="230"/>
      <c r="M22" s="230">
        <f>SUM(M23:M25)</f>
        <v>0</v>
      </c>
      <c r="N22" s="230"/>
      <c r="O22" s="230">
        <f>SUM(O23:O25)</f>
        <v>0.09</v>
      </c>
      <c r="P22" s="230"/>
      <c r="Q22" s="230">
        <f>SUM(Q23:Q25)</f>
        <v>0</v>
      </c>
      <c r="R22" s="230"/>
      <c r="S22" s="230"/>
      <c r="T22" s="231"/>
      <c r="U22" s="225"/>
      <c r="V22" s="225">
        <f>SUM(V23:V25)</f>
        <v>0</v>
      </c>
      <c r="W22" s="225"/>
      <c r="X22" s="225"/>
      <c r="AG22" t="s">
        <v>141</v>
      </c>
    </row>
    <row r="23" spans="1:60" outlineLevel="1" x14ac:dyDescent="0.2">
      <c r="A23" s="243">
        <v>14</v>
      </c>
      <c r="B23" s="244" t="s">
        <v>706</v>
      </c>
      <c r="C23" s="257" t="s">
        <v>707</v>
      </c>
      <c r="D23" s="245" t="s">
        <v>159</v>
      </c>
      <c r="E23" s="246">
        <v>50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15</v>
      </c>
      <c r="M23" s="248">
        <f>G23*(1+L23/100)</f>
        <v>0</v>
      </c>
      <c r="N23" s="248">
        <v>1.5E-3</v>
      </c>
      <c r="O23" s="248">
        <f>ROUND(E23*N23,2)</f>
        <v>0.08</v>
      </c>
      <c r="P23" s="248">
        <v>0</v>
      </c>
      <c r="Q23" s="248">
        <f>ROUND(E23*P23,2)</f>
        <v>0</v>
      </c>
      <c r="R23" s="248"/>
      <c r="S23" s="248" t="s">
        <v>263</v>
      </c>
      <c r="T23" s="249" t="s">
        <v>264</v>
      </c>
      <c r="U23" s="222">
        <v>0</v>
      </c>
      <c r="V23" s="222">
        <f>ROUND(E23*U23,2)</f>
        <v>0</v>
      </c>
      <c r="W23" s="222"/>
      <c r="X23" s="222" t="s">
        <v>147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679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3">
        <v>15</v>
      </c>
      <c r="B24" s="244" t="s">
        <v>708</v>
      </c>
      <c r="C24" s="257" t="s">
        <v>709</v>
      </c>
      <c r="D24" s="245" t="s">
        <v>159</v>
      </c>
      <c r="E24" s="246">
        <v>14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15</v>
      </c>
      <c r="M24" s="248">
        <f>G24*(1+L24/100)</f>
        <v>0</v>
      </c>
      <c r="N24" s="248">
        <v>4.2000000000000002E-4</v>
      </c>
      <c r="O24" s="248">
        <f>ROUND(E24*N24,2)</f>
        <v>0.01</v>
      </c>
      <c r="P24" s="248">
        <v>0</v>
      </c>
      <c r="Q24" s="248">
        <f>ROUND(E24*P24,2)</f>
        <v>0</v>
      </c>
      <c r="R24" s="248"/>
      <c r="S24" s="248" t="s">
        <v>263</v>
      </c>
      <c r="T24" s="249" t="s">
        <v>264</v>
      </c>
      <c r="U24" s="222">
        <v>0</v>
      </c>
      <c r="V24" s="222">
        <f>ROUND(E24*U24,2)</f>
        <v>0</v>
      </c>
      <c r="W24" s="222"/>
      <c r="X24" s="222" t="s">
        <v>147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679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3">
        <v>16</v>
      </c>
      <c r="B25" s="244" t="s">
        <v>710</v>
      </c>
      <c r="C25" s="257" t="s">
        <v>711</v>
      </c>
      <c r="D25" s="245" t="s">
        <v>159</v>
      </c>
      <c r="E25" s="246">
        <v>4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15</v>
      </c>
      <c r="M25" s="248">
        <f>G25*(1+L25/100)</f>
        <v>0</v>
      </c>
      <c r="N25" s="248">
        <v>1.2E-4</v>
      </c>
      <c r="O25" s="248">
        <f>ROUND(E25*N25,2)</f>
        <v>0</v>
      </c>
      <c r="P25" s="248">
        <v>0</v>
      </c>
      <c r="Q25" s="248">
        <f>ROUND(E25*P25,2)</f>
        <v>0</v>
      </c>
      <c r="R25" s="248"/>
      <c r="S25" s="248" t="s">
        <v>263</v>
      </c>
      <c r="T25" s="249" t="s">
        <v>264</v>
      </c>
      <c r="U25" s="222">
        <v>0</v>
      </c>
      <c r="V25" s="222">
        <f>ROUND(E25*U25,2)</f>
        <v>0</v>
      </c>
      <c r="W25" s="222"/>
      <c r="X25" s="222" t="s">
        <v>147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679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x14ac:dyDescent="0.2">
      <c r="A26" s="226" t="s">
        <v>140</v>
      </c>
      <c r="B26" s="227" t="s">
        <v>79</v>
      </c>
      <c r="C26" s="251" t="s">
        <v>80</v>
      </c>
      <c r="D26" s="228"/>
      <c r="E26" s="229"/>
      <c r="F26" s="230"/>
      <c r="G26" s="230">
        <f>SUMIF(AG27:AG30,"&lt;&gt;NOR",G27:G30)</f>
        <v>0</v>
      </c>
      <c r="H26" s="230"/>
      <c r="I26" s="230">
        <f>SUM(I27:I30)</f>
        <v>0</v>
      </c>
      <c r="J26" s="230"/>
      <c r="K26" s="230">
        <f>SUM(K27:K30)</f>
        <v>0</v>
      </c>
      <c r="L26" s="230"/>
      <c r="M26" s="230">
        <f>SUM(M27:M30)</f>
        <v>0</v>
      </c>
      <c r="N26" s="230"/>
      <c r="O26" s="230">
        <f>SUM(O27:O30)</f>
        <v>0.03</v>
      </c>
      <c r="P26" s="230"/>
      <c r="Q26" s="230">
        <f>SUM(Q27:Q30)</f>
        <v>0</v>
      </c>
      <c r="R26" s="230"/>
      <c r="S26" s="230"/>
      <c r="T26" s="231"/>
      <c r="U26" s="225"/>
      <c r="V26" s="225">
        <f>SUM(V27:V30)</f>
        <v>0</v>
      </c>
      <c r="W26" s="225"/>
      <c r="X26" s="225"/>
      <c r="AG26" t="s">
        <v>141</v>
      </c>
    </row>
    <row r="27" spans="1:60" outlineLevel="1" x14ac:dyDescent="0.2">
      <c r="A27" s="243">
        <v>17</v>
      </c>
      <c r="B27" s="244" t="s">
        <v>712</v>
      </c>
      <c r="C27" s="257" t="s">
        <v>713</v>
      </c>
      <c r="D27" s="245" t="s">
        <v>667</v>
      </c>
      <c r="E27" s="246">
        <v>24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15</v>
      </c>
      <c r="M27" s="248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48"/>
      <c r="S27" s="248" t="s">
        <v>263</v>
      </c>
      <c r="T27" s="249" t="s">
        <v>264</v>
      </c>
      <c r="U27" s="222">
        <v>0</v>
      </c>
      <c r="V27" s="222">
        <f>ROUND(E27*U27,2)</f>
        <v>0</v>
      </c>
      <c r="W27" s="222"/>
      <c r="X27" s="222" t="s">
        <v>147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679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3">
        <v>18</v>
      </c>
      <c r="B28" s="244" t="s">
        <v>714</v>
      </c>
      <c r="C28" s="257" t="s">
        <v>715</v>
      </c>
      <c r="D28" s="245" t="s">
        <v>235</v>
      </c>
      <c r="E28" s="246">
        <v>1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15</v>
      </c>
      <c r="M28" s="248">
        <f>G28*(1+L28/100)</f>
        <v>0</v>
      </c>
      <c r="N28" s="248">
        <v>3.2599999999999997E-2</v>
      </c>
      <c r="O28" s="248">
        <f>ROUND(E28*N28,2)</f>
        <v>0.03</v>
      </c>
      <c r="P28" s="248">
        <v>0</v>
      </c>
      <c r="Q28" s="248">
        <f>ROUND(E28*P28,2)</f>
        <v>0</v>
      </c>
      <c r="R28" s="248"/>
      <c r="S28" s="248" t="s">
        <v>263</v>
      </c>
      <c r="T28" s="249" t="s">
        <v>264</v>
      </c>
      <c r="U28" s="222">
        <v>0</v>
      </c>
      <c r="V28" s="222">
        <f>ROUND(E28*U28,2)</f>
        <v>0</v>
      </c>
      <c r="W28" s="222"/>
      <c r="X28" s="222" t="s">
        <v>147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679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3">
        <v>19</v>
      </c>
      <c r="B29" s="244" t="s">
        <v>716</v>
      </c>
      <c r="C29" s="257" t="s">
        <v>717</v>
      </c>
      <c r="D29" s="245" t="s">
        <v>262</v>
      </c>
      <c r="E29" s="246">
        <v>1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15</v>
      </c>
      <c r="M29" s="248">
        <f>G29*(1+L29/100)</f>
        <v>0</v>
      </c>
      <c r="N29" s="248">
        <v>0</v>
      </c>
      <c r="O29" s="248">
        <f>ROUND(E29*N29,2)</f>
        <v>0</v>
      </c>
      <c r="P29" s="248">
        <v>0</v>
      </c>
      <c r="Q29" s="248">
        <f>ROUND(E29*P29,2)</f>
        <v>0</v>
      </c>
      <c r="R29" s="248"/>
      <c r="S29" s="248" t="s">
        <v>263</v>
      </c>
      <c r="T29" s="249" t="s">
        <v>264</v>
      </c>
      <c r="U29" s="222">
        <v>0</v>
      </c>
      <c r="V29" s="222">
        <f>ROUND(E29*U29,2)</f>
        <v>0</v>
      </c>
      <c r="W29" s="222"/>
      <c r="X29" s="222" t="s">
        <v>147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679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3">
        <v>20</v>
      </c>
      <c r="B30" s="244" t="s">
        <v>718</v>
      </c>
      <c r="C30" s="257" t="s">
        <v>719</v>
      </c>
      <c r="D30" s="245" t="s">
        <v>268</v>
      </c>
      <c r="E30" s="246">
        <v>3.3000000000000002E-2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15</v>
      </c>
      <c r="M30" s="248">
        <f>G30*(1+L30/100)</f>
        <v>0</v>
      </c>
      <c r="N30" s="248">
        <v>0</v>
      </c>
      <c r="O30" s="248">
        <f>ROUND(E30*N30,2)</f>
        <v>0</v>
      </c>
      <c r="P30" s="248">
        <v>0</v>
      </c>
      <c r="Q30" s="248">
        <f>ROUND(E30*P30,2)</f>
        <v>0</v>
      </c>
      <c r="R30" s="248"/>
      <c r="S30" s="248" t="s">
        <v>263</v>
      </c>
      <c r="T30" s="249" t="s">
        <v>264</v>
      </c>
      <c r="U30" s="222">
        <v>0</v>
      </c>
      <c r="V30" s="222">
        <f>ROUND(E30*U30,2)</f>
        <v>0</v>
      </c>
      <c r="W30" s="222"/>
      <c r="X30" s="222" t="s">
        <v>147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679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226" t="s">
        <v>140</v>
      </c>
      <c r="B31" s="227" t="s">
        <v>81</v>
      </c>
      <c r="C31" s="251" t="s">
        <v>82</v>
      </c>
      <c r="D31" s="228"/>
      <c r="E31" s="229"/>
      <c r="F31" s="230"/>
      <c r="G31" s="230">
        <f>SUMIF(AG32:AG36,"&lt;&gt;NOR",G32:G36)</f>
        <v>0</v>
      </c>
      <c r="H31" s="230"/>
      <c r="I31" s="230">
        <f>SUM(I32:I36)</f>
        <v>0</v>
      </c>
      <c r="J31" s="230"/>
      <c r="K31" s="230">
        <f>SUM(K32:K36)</f>
        <v>0</v>
      </c>
      <c r="L31" s="230"/>
      <c r="M31" s="230">
        <f>SUM(M32:M36)</f>
        <v>0</v>
      </c>
      <c r="N31" s="230"/>
      <c r="O31" s="230">
        <f>SUM(O32:O36)</f>
        <v>1.8499999999999999</v>
      </c>
      <c r="P31" s="230"/>
      <c r="Q31" s="230">
        <f>SUM(Q32:Q36)</f>
        <v>0</v>
      </c>
      <c r="R31" s="230"/>
      <c r="S31" s="230"/>
      <c r="T31" s="231"/>
      <c r="U31" s="225"/>
      <c r="V31" s="225">
        <f>SUM(V32:V36)</f>
        <v>0</v>
      </c>
      <c r="W31" s="225"/>
      <c r="X31" s="225"/>
      <c r="AG31" t="s">
        <v>141</v>
      </c>
    </row>
    <row r="32" spans="1:60" outlineLevel="1" x14ac:dyDescent="0.2">
      <c r="A32" s="243">
        <v>21</v>
      </c>
      <c r="B32" s="244" t="s">
        <v>720</v>
      </c>
      <c r="C32" s="257" t="s">
        <v>721</v>
      </c>
      <c r="D32" s="245" t="s">
        <v>159</v>
      </c>
      <c r="E32" s="246">
        <v>50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15</v>
      </c>
      <c r="M32" s="248">
        <f>G32*(1+L32/100)</f>
        <v>0</v>
      </c>
      <c r="N32" s="248">
        <v>3.3500000000000002E-2</v>
      </c>
      <c r="O32" s="248">
        <f>ROUND(E32*N32,2)</f>
        <v>1.68</v>
      </c>
      <c r="P32" s="248">
        <v>0</v>
      </c>
      <c r="Q32" s="248">
        <f>ROUND(E32*P32,2)</f>
        <v>0</v>
      </c>
      <c r="R32" s="248"/>
      <c r="S32" s="248" t="s">
        <v>263</v>
      </c>
      <c r="T32" s="249" t="s">
        <v>264</v>
      </c>
      <c r="U32" s="222">
        <v>0</v>
      </c>
      <c r="V32" s="222">
        <f>ROUND(E32*U32,2)</f>
        <v>0</v>
      </c>
      <c r="W32" s="222"/>
      <c r="X32" s="222" t="s">
        <v>147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679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3">
        <v>22</v>
      </c>
      <c r="B33" s="244" t="s">
        <v>722</v>
      </c>
      <c r="C33" s="257" t="s">
        <v>723</v>
      </c>
      <c r="D33" s="245" t="s">
        <v>159</v>
      </c>
      <c r="E33" s="246">
        <v>14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15</v>
      </c>
      <c r="M33" s="248">
        <f>G33*(1+L33/100)</f>
        <v>0</v>
      </c>
      <c r="N33" s="248">
        <v>1.0919999999999999E-2</v>
      </c>
      <c r="O33" s="248">
        <f>ROUND(E33*N33,2)</f>
        <v>0.15</v>
      </c>
      <c r="P33" s="248">
        <v>0</v>
      </c>
      <c r="Q33" s="248">
        <f>ROUND(E33*P33,2)</f>
        <v>0</v>
      </c>
      <c r="R33" s="248"/>
      <c r="S33" s="248" t="s">
        <v>263</v>
      </c>
      <c r="T33" s="249" t="s">
        <v>264</v>
      </c>
      <c r="U33" s="222">
        <v>0</v>
      </c>
      <c r="V33" s="222">
        <f>ROUND(E33*U33,2)</f>
        <v>0</v>
      </c>
      <c r="W33" s="222"/>
      <c r="X33" s="222" t="s">
        <v>147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679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3">
        <v>23</v>
      </c>
      <c r="B34" s="244" t="s">
        <v>724</v>
      </c>
      <c r="C34" s="257" t="s">
        <v>725</v>
      </c>
      <c r="D34" s="245" t="s">
        <v>159</v>
      </c>
      <c r="E34" s="246">
        <v>4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15</v>
      </c>
      <c r="M34" s="248">
        <f>G34*(1+L34/100)</f>
        <v>0</v>
      </c>
      <c r="N34" s="248">
        <v>4.8399999999999997E-3</v>
      </c>
      <c r="O34" s="248">
        <f>ROUND(E34*N34,2)</f>
        <v>0.02</v>
      </c>
      <c r="P34" s="248">
        <v>0</v>
      </c>
      <c r="Q34" s="248">
        <f>ROUND(E34*P34,2)</f>
        <v>0</v>
      </c>
      <c r="R34" s="248"/>
      <c r="S34" s="248" t="s">
        <v>263</v>
      </c>
      <c r="T34" s="249" t="s">
        <v>264</v>
      </c>
      <c r="U34" s="222">
        <v>0</v>
      </c>
      <c r="V34" s="222">
        <f>ROUND(E34*U34,2)</f>
        <v>0</v>
      </c>
      <c r="W34" s="222"/>
      <c r="X34" s="222" t="s">
        <v>147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679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3">
        <v>24</v>
      </c>
      <c r="B35" s="244" t="s">
        <v>726</v>
      </c>
      <c r="C35" s="257" t="s">
        <v>727</v>
      </c>
      <c r="D35" s="245" t="s">
        <v>159</v>
      </c>
      <c r="E35" s="246">
        <v>68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15</v>
      </c>
      <c r="M35" s="248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48"/>
      <c r="S35" s="248" t="s">
        <v>263</v>
      </c>
      <c r="T35" s="249" t="s">
        <v>264</v>
      </c>
      <c r="U35" s="222">
        <v>0</v>
      </c>
      <c r="V35" s="222">
        <f>ROUND(E35*U35,2)</f>
        <v>0</v>
      </c>
      <c r="W35" s="222"/>
      <c r="X35" s="222" t="s">
        <v>147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679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3">
        <v>25</v>
      </c>
      <c r="B36" s="244" t="s">
        <v>728</v>
      </c>
      <c r="C36" s="257" t="s">
        <v>729</v>
      </c>
      <c r="D36" s="245" t="s">
        <v>268</v>
      </c>
      <c r="E36" s="246">
        <v>4.9000000000000002E-2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15</v>
      </c>
      <c r="M36" s="248">
        <f>G36*(1+L36/100)</f>
        <v>0</v>
      </c>
      <c r="N36" s="248">
        <v>0</v>
      </c>
      <c r="O36" s="248">
        <f>ROUND(E36*N36,2)</f>
        <v>0</v>
      </c>
      <c r="P36" s="248">
        <v>0</v>
      </c>
      <c r="Q36" s="248">
        <f>ROUND(E36*P36,2)</f>
        <v>0</v>
      </c>
      <c r="R36" s="248"/>
      <c r="S36" s="248" t="s">
        <v>263</v>
      </c>
      <c r="T36" s="249" t="s">
        <v>264</v>
      </c>
      <c r="U36" s="222">
        <v>0</v>
      </c>
      <c r="V36" s="222">
        <f>ROUND(E36*U36,2)</f>
        <v>0</v>
      </c>
      <c r="W36" s="222"/>
      <c r="X36" s="222" t="s">
        <v>147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679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x14ac:dyDescent="0.2">
      <c r="A37" s="226" t="s">
        <v>140</v>
      </c>
      <c r="B37" s="227" t="s">
        <v>85</v>
      </c>
      <c r="C37" s="251" t="s">
        <v>86</v>
      </c>
      <c r="D37" s="228"/>
      <c r="E37" s="229"/>
      <c r="F37" s="230"/>
      <c r="G37" s="230">
        <f>SUMIF(AG38:AG47,"&lt;&gt;NOR",G38:G47)</f>
        <v>0</v>
      </c>
      <c r="H37" s="230"/>
      <c r="I37" s="230">
        <f>SUM(I38:I47)</f>
        <v>0</v>
      </c>
      <c r="J37" s="230"/>
      <c r="K37" s="230">
        <f>SUM(K38:K47)</f>
        <v>0</v>
      </c>
      <c r="L37" s="230"/>
      <c r="M37" s="230">
        <f>SUM(M38:M47)</f>
        <v>0</v>
      </c>
      <c r="N37" s="230"/>
      <c r="O37" s="230">
        <f>SUM(O38:O47)</f>
        <v>0.22</v>
      </c>
      <c r="P37" s="230"/>
      <c r="Q37" s="230">
        <f>SUM(Q38:Q47)</f>
        <v>0</v>
      </c>
      <c r="R37" s="230"/>
      <c r="S37" s="230"/>
      <c r="T37" s="231"/>
      <c r="U37" s="225"/>
      <c r="V37" s="225">
        <f>SUM(V38:V47)</f>
        <v>0</v>
      </c>
      <c r="W37" s="225"/>
      <c r="X37" s="225"/>
      <c r="AG37" t="s">
        <v>141</v>
      </c>
    </row>
    <row r="38" spans="1:60" outlineLevel="1" x14ac:dyDescent="0.2">
      <c r="A38" s="243">
        <v>26</v>
      </c>
      <c r="B38" s="244" t="s">
        <v>730</v>
      </c>
      <c r="C38" s="257" t="s">
        <v>731</v>
      </c>
      <c r="D38" s="245" t="s">
        <v>235</v>
      </c>
      <c r="E38" s="246">
        <v>1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15</v>
      </c>
      <c r="M38" s="248">
        <f>G38*(1+L38/100)</f>
        <v>0</v>
      </c>
      <c r="N38" s="248">
        <v>0</v>
      </c>
      <c r="O38" s="248">
        <f>ROUND(E38*N38,2)</f>
        <v>0</v>
      </c>
      <c r="P38" s="248">
        <v>0</v>
      </c>
      <c r="Q38" s="248">
        <f>ROUND(E38*P38,2)</f>
        <v>0</v>
      </c>
      <c r="R38" s="248"/>
      <c r="S38" s="248" t="s">
        <v>263</v>
      </c>
      <c r="T38" s="249" t="s">
        <v>264</v>
      </c>
      <c r="U38" s="222">
        <v>0</v>
      </c>
      <c r="V38" s="222">
        <f>ROUND(E38*U38,2)</f>
        <v>0</v>
      </c>
      <c r="W38" s="222"/>
      <c r="X38" s="222" t="s">
        <v>147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679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3">
        <v>27</v>
      </c>
      <c r="B39" s="244" t="s">
        <v>732</v>
      </c>
      <c r="C39" s="257" t="s">
        <v>733</v>
      </c>
      <c r="D39" s="245" t="s">
        <v>235</v>
      </c>
      <c r="E39" s="246">
        <v>4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15</v>
      </c>
      <c r="M39" s="248">
        <f>G39*(1+L39/100)</f>
        <v>0</v>
      </c>
      <c r="N39" s="248">
        <v>0</v>
      </c>
      <c r="O39" s="248">
        <f>ROUND(E39*N39,2)</f>
        <v>0</v>
      </c>
      <c r="P39" s="248">
        <v>0</v>
      </c>
      <c r="Q39" s="248">
        <f>ROUND(E39*P39,2)</f>
        <v>0</v>
      </c>
      <c r="R39" s="248"/>
      <c r="S39" s="248" t="s">
        <v>263</v>
      </c>
      <c r="T39" s="249" t="s">
        <v>264</v>
      </c>
      <c r="U39" s="222">
        <v>0</v>
      </c>
      <c r="V39" s="222">
        <f>ROUND(E39*U39,2)</f>
        <v>0</v>
      </c>
      <c r="W39" s="222"/>
      <c r="X39" s="222" t="s">
        <v>147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679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3">
        <v>28</v>
      </c>
      <c r="B40" s="244" t="s">
        <v>734</v>
      </c>
      <c r="C40" s="257" t="s">
        <v>735</v>
      </c>
      <c r="D40" s="245" t="s">
        <v>235</v>
      </c>
      <c r="E40" s="246">
        <v>2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15</v>
      </c>
      <c r="M40" s="248">
        <f>G40*(1+L40/100)</f>
        <v>0</v>
      </c>
      <c r="N40" s="248">
        <v>6.6400000000000001E-2</v>
      </c>
      <c r="O40" s="248">
        <f>ROUND(E40*N40,2)</f>
        <v>0.13</v>
      </c>
      <c r="P40" s="248">
        <v>0</v>
      </c>
      <c r="Q40" s="248">
        <f>ROUND(E40*P40,2)</f>
        <v>0</v>
      </c>
      <c r="R40" s="248"/>
      <c r="S40" s="248" t="s">
        <v>263</v>
      </c>
      <c r="T40" s="249" t="s">
        <v>264</v>
      </c>
      <c r="U40" s="222">
        <v>0</v>
      </c>
      <c r="V40" s="222">
        <f>ROUND(E40*U40,2)</f>
        <v>0</v>
      </c>
      <c r="W40" s="222"/>
      <c r="X40" s="222" t="s">
        <v>147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679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3">
        <v>29</v>
      </c>
      <c r="B41" s="244" t="s">
        <v>736</v>
      </c>
      <c r="C41" s="257" t="s">
        <v>737</v>
      </c>
      <c r="D41" s="245" t="s">
        <v>235</v>
      </c>
      <c r="E41" s="246">
        <v>1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15</v>
      </c>
      <c r="M41" s="248">
        <f>G41*(1+L41/100)</f>
        <v>0</v>
      </c>
      <c r="N41" s="248">
        <v>2.5020000000000001E-2</v>
      </c>
      <c r="O41" s="248">
        <f>ROUND(E41*N41,2)</f>
        <v>0.03</v>
      </c>
      <c r="P41" s="248">
        <v>0</v>
      </c>
      <c r="Q41" s="248">
        <f>ROUND(E41*P41,2)</f>
        <v>0</v>
      </c>
      <c r="R41" s="248"/>
      <c r="S41" s="248" t="s">
        <v>263</v>
      </c>
      <c r="T41" s="249" t="s">
        <v>264</v>
      </c>
      <c r="U41" s="222">
        <v>0</v>
      </c>
      <c r="V41" s="222">
        <f>ROUND(E41*U41,2)</f>
        <v>0</v>
      </c>
      <c r="W41" s="222"/>
      <c r="X41" s="222" t="s">
        <v>147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679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3">
        <v>30</v>
      </c>
      <c r="B42" s="244" t="s">
        <v>738</v>
      </c>
      <c r="C42" s="257" t="s">
        <v>739</v>
      </c>
      <c r="D42" s="245" t="s">
        <v>235</v>
      </c>
      <c r="E42" s="246">
        <v>1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15</v>
      </c>
      <c r="M42" s="248">
        <f>G42*(1+L42/100)</f>
        <v>0</v>
      </c>
      <c r="N42" s="248">
        <v>3.1539999999999999E-2</v>
      </c>
      <c r="O42" s="248">
        <f>ROUND(E42*N42,2)</f>
        <v>0.03</v>
      </c>
      <c r="P42" s="248">
        <v>0</v>
      </c>
      <c r="Q42" s="248">
        <f>ROUND(E42*P42,2)</f>
        <v>0</v>
      </c>
      <c r="R42" s="248"/>
      <c r="S42" s="248" t="s">
        <v>263</v>
      </c>
      <c r="T42" s="249" t="s">
        <v>264</v>
      </c>
      <c r="U42" s="222">
        <v>0</v>
      </c>
      <c r="V42" s="222">
        <f>ROUND(E42*U42,2)</f>
        <v>0</v>
      </c>
      <c r="W42" s="222"/>
      <c r="X42" s="222" t="s">
        <v>147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679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3">
        <v>31</v>
      </c>
      <c r="B43" s="244" t="s">
        <v>740</v>
      </c>
      <c r="C43" s="257" t="s">
        <v>741</v>
      </c>
      <c r="D43" s="245" t="s">
        <v>235</v>
      </c>
      <c r="E43" s="246">
        <v>4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15</v>
      </c>
      <c r="M43" s="248">
        <f>G43*(1+L43/100)</f>
        <v>0</v>
      </c>
      <c r="N43" s="248">
        <v>0</v>
      </c>
      <c r="O43" s="248">
        <f>ROUND(E43*N43,2)</f>
        <v>0</v>
      </c>
      <c r="P43" s="248">
        <v>0</v>
      </c>
      <c r="Q43" s="248">
        <f>ROUND(E43*P43,2)</f>
        <v>0</v>
      </c>
      <c r="R43" s="248"/>
      <c r="S43" s="248" t="s">
        <v>263</v>
      </c>
      <c r="T43" s="249" t="s">
        <v>264</v>
      </c>
      <c r="U43" s="222">
        <v>0</v>
      </c>
      <c r="V43" s="222">
        <f>ROUND(E43*U43,2)</f>
        <v>0</v>
      </c>
      <c r="W43" s="222"/>
      <c r="X43" s="222" t="s">
        <v>147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679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3">
        <v>32</v>
      </c>
      <c r="B44" s="244" t="s">
        <v>742</v>
      </c>
      <c r="C44" s="257" t="s">
        <v>743</v>
      </c>
      <c r="D44" s="245" t="s">
        <v>697</v>
      </c>
      <c r="E44" s="246">
        <v>1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15</v>
      </c>
      <c r="M44" s="248">
        <f>G44*(1+L44/100)</f>
        <v>0</v>
      </c>
      <c r="N44" s="248">
        <v>0</v>
      </c>
      <c r="O44" s="248">
        <f>ROUND(E44*N44,2)</f>
        <v>0</v>
      </c>
      <c r="P44" s="248">
        <v>0</v>
      </c>
      <c r="Q44" s="248">
        <f>ROUND(E44*P44,2)</f>
        <v>0</v>
      </c>
      <c r="R44" s="248"/>
      <c r="S44" s="248" t="s">
        <v>263</v>
      </c>
      <c r="T44" s="249" t="s">
        <v>264</v>
      </c>
      <c r="U44" s="222">
        <v>0</v>
      </c>
      <c r="V44" s="222">
        <f>ROUND(E44*U44,2)</f>
        <v>0</v>
      </c>
      <c r="W44" s="222"/>
      <c r="X44" s="222" t="s">
        <v>147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679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3">
        <v>33</v>
      </c>
      <c r="B45" s="244" t="s">
        <v>744</v>
      </c>
      <c r="C45" s="257" t="s">
        <v>745</v>
      </c>
      <c r="D45" s="245" t="s">
        <v>235</v>
      </c>
      <c r="E45" s="246">
        <v>1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15</v>
      </c>
      <c r="M45" s="248">
        <f>G45*(1+L45/100)</f>
        <v>0</v>
      </c>
      <c r="N45" s="248">
        <v>2.7400000000000001E-2</v>
      </c>
      <c r="O45" s="248">
        <f>ROUND(E45*N45,2)</f>
        <v>0.03</v>
      </c>
      <c r="P45" s="248">
        <v>0</v>
      </c>
      <c r="Q45" s="248">
        <f>ROUND(E45*P45,2)</f>
        <v>0</v>
      </c>
      <c r="R45" s="248"/>
      <c r="S45" s="248" t="s">
        <v>263</v>
      </c>
      <c r="T45" s="249" t="s">
        <v>264</v>
      </c>
      <c r="U45" s="222">
        <v>0</v>
      </c>
      <c r="V45" s="222">
        <f>ROUND(E45*U45,2)</f>
        <v>0</v>
      </c>
      <c r="W45" s="222"/>
      <c r="X45" s="222" t="s">
        <v>147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679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43">
        <v>34</v>
      </c>
      <c r="B46" s="244" t="s">
        <v>746</v>
      </c>
      <c r="C46" s="257" t="s">
        <v>747</v>
      </c>
      <c r="D46" s="245" t="s">
        <v>235</v>
      </c>
      <c r="E46" s="246">
        <v>1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15</v>
      </c>
      <c r="M46" s="248">
        <f>G46*(1+L46/100)</f>
        <v>0</v>
      </c>
      <c r="N46" s="248">
        <v>0</v>
      </c>
      <c r="O46" s="248">
        <f>ROUND(E46*N46,2)</f>
        <v>0</v>
      </c>
      <c r="P46" s="248">
        <v>0</v>
      </c>
      <c r="Q46" s="248">
        <f>ROUND(E46*P46,2)</f>
        <v>0</v>
      </c>
      <c r="R46" s="248"/>
      <c r="S46" s="248" t="s">
        <v>263</v>
      </c>
      <c r="T46" s="249" t="s">
        <v>264</v>
      </c>
      <c r="U46" s="222">
        <v>0</v>
      </c>
      <c r="V46" s="222">
        <f>ROUND(E46*U46,2)</f>
        <v>0</v>
      </c>
      <c r="W46" s="222"/>
      <c r="X46" s="222" t="s">
        <v>147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679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32">
        <v>35</v>
      </c>
      <c r="B47" s="233" t="s">
        <v>748</v>
      </c>
      <c r="C47" s="252" t="s">
        <v>749</v>
      </c>
      <c r="D47" s="234" t="s">
        <v>268</v>
      </c>
      <c r="E47" s="235">
        <v>0.15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15</v>
      </c>
      <c r="M47" s="237">
        <f>G47*(1+L47/100)</f>
        <v>0</v>
      </c>
      <c r="N47" s="237">
        <v>0</v>
      </c>
      <c r="O47" s="237">
        <f>ROUND(E47*N47,2)</f>
        <v>0</v>
      </c>
      <c r="P47" s="237">
        <v>0</v>
      </c>
      <c r="Q47" s="237">
        <f>ROUND(E47*P47,2)</f>
        <v>0</v>
      </c>
      <c r="R47" s="237"/>
      <c r="S47" s="237" t="s">
        <v>263</v>
      </c>
      <c r="T47" s="238" t="s">
        <v>264</v>
      </c>
      <c r="U47" s="222">
        <v>0</v>
      </c>
      <c r="V47" s="222">
        <f>ROUND(E47*U47,2)</f>
        <v>0</v>
      </c>
      <c r="W47" s="222"/>
      <c r="X47" s="222" t="s">
        <v>147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679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3"/>
      <c r="B48" s="4"/>
      <c r="C48" s="258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v>15</v>
      </c>
      <c r="AF48">
        <v>21</v>
      </c>
      <c r="AG48" t="s">
        <v>127</v>
      </c>
    </row>
    <row r="49" spans="1:33" x14ac:dyDescent="0.2">
      <c r="A49" s="216"/>
      <c r="B49" s="217" t="s">
        <v>29</v>
      </c>
      <c r="C49" s="259"/>
      <c r="D49" s="218"/>
      <c r="E49" s="219"/>
      <c r="F49" s="219"/>
      <c r="G49" s="250">
        <f>G8+G22+G26+G31+G37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f>SUMIF(L7:L47,AE48,G7:G47)</f>
        <v>0</v>
      </c>
      <c r="AF49">
        <f>SUMIF(L7:L47,AF48,G7:G47)</f>
        <v>0</v>
      </c>
      <c r="AG49" t="s">
        <v>530</v>
      </c>
    </row>
    <row r="50" spans="1:33" x14ac:dyDescent="0.2">
      <c r="C50" s="260"/>
      <c r="D50" s="10"/>
      <c r="AG50" t="s">
        <v>531</v>
      </c>
    </row>
    <row r="51" spans="1:33" x14ac:dyDescent="0.2">
      <c r="D51" s="10"/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Od1KvKcddPsMjrgtGSefLMomBb/FKpgzaDh1Hg//SyT+SBkiXfQ3F+8497pZGPZRYPaOjKFRrbnVT9gH+yNpA==" saltValue="47iVK3sQKP7pz9SP9Z7MO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02 01 Pol</vt:lpstr>
      <vt:lpstr>02 02 Pol</vt:lpstr>
      <vt:lpstr>02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'02 02 Pol'!Názvy_tisku</vt:lpstr>
      <vt:lpstr>'02 03 Pol'!Názvy_tisku</vt:lpstr>
      <vt:lpstr>oadresa</vt:lpstr>
      <vt:lpstr>Stavba!Objednatel</vt:lpstr>
      <vt:lpstr>Stavba!Objekt</vt:lpstr>
      <vt:lpstr>'02 01 Pol'!Oblast_tisku</vt:lpstr>
      <vt:lpstr>'02 02 Pol'!Oblast_tisku</vt:lpstr>
      <vt:lpstr>'02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Hajnovic</dc:creator>
  <cp:lastModifiedBy>Adam Hajnovic</cp:lastModifiedBy>
  <cp:lastPrinted>2019-03-19T12:27:02Z</cp:lastPrinted>
  <dcterms:created xsi:type="dcterms:W3CDTF">2009-04-08T07:15:50Z</dcterms:created>
  <dcterms:modified xsi:type="dcterms:W3CDTF">2020-06-07T19:15:01Z</dcterms:modified>
</cp:coreProperties>
</file>